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ocgov-my.sharepoint.com/personal/akosty_doc_gov/Documents/Desktop/"/>
    </mc:Choice>
  </mc:AlternateContent>
  <xr:revisionPtr revIDLastSave="0" documentId="14_{2A532650-AB32-45D3-B668-96748E337E98}" xr6:coauthVersionLast="47" xr6:coauthVersionMax="47" xr10:uidLastSave="{00000000-0000-0000-0000-000000000000}"/>
  <bookViews>
    <workbookView xWindow="20370" yWindow="-120" windowWidth="20730" windowHeight="11160" firstSheet="1" activeTab="4" xr2:uid="{00000000-000D-0000-FFFF-FFFF00000000}"/>
  </bookViews>
  <sheets>
    <sheet name="EDA Disclaimer &amp; Instructions" sheetId="9" r:id="rId1"/>
    <sheet name="Staffing Plan" sheetId="2" r:id="rId2"/>
    <sheet name="Budget Narrative" sheetId="7" r:id="rId3"/>
    <sheet name="Subawards" sheetId="13" r:id="rId4"/>
    <sheet name="Budget Overview" sheetId="1" r:id="rId5"/>
    <sheet name="Timeline" sheetId="12" r:id="rId6"/>
  </sheets>
  <definedNames>
    <definedName name="cash_list">'Budget Narrative'!$G$194:$G$195</definedName>
    <definedName name="match_list">'Budget Narrative'!$G$194:$G$196</definedName>
    <definedName name="_xlnm.Print_Area" localSheetId="2">'Budget Narrative'!$B$5:$F$52</definedName>
    <definedName name="_xlnm.Print_Area" localSheetId="4">'Budget Overview'!$C$4:$G$25</definedName>
    <definedName name="_xlnm.Print_Area" localSheetId="1">'Staffing Plan'!$B$5:$G$28</definedName>
    <definedName name="program_list">'Budget Narrative'!$G$187:$G$189</definedName>
    <definedName name="sub">'Budget Narrative'!$G$197:$G$198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2" l="1"/>
  <c r="N17" i="2"/>
  <c r="N15" i="2"/>
  <c r="H16" i="2"/>
  <c r="T16" i="13" l="1"/>
  <c r="S16" i="13"/>
  <c r="O16" i="13"/>
  <c r="J16" i="13"/>
  <c r="I16" i="13"/>
  <c r="E16" i="13"/>
  <c r="T14" i="13"/>
  <c r="S14" i="13"/>
  <c r="O14" i="13"/>
  <c r="N14" i="13"/>
  <c r="N16" i="13" s="1"/>
  <c r="J14" i="13"/>
  <c r="I14" i="13"/>
  <c r="E14" i="13"/>
  <c r="D14" i="13"/>
  <c r="D16" i="13" s="1"/>
  <c r="R13" i="13"/>
  <c r="M13" i="13"/>
  <c r="H13" i="13"/>
  <c r="C13" i="13"/>
  <c r="R12" i="13"/>
  <c r="M12" i="13"/>
  <c r="H12" i="13"/>
  <c r="C12" i="13"/>
  <c r="R11" i="13"/>
  <c r="M11" i="13"/>
  <c r="H11" i="13"/>
  <c r="C11" i="13"/>
  <c r="R10" i="13"/>
  <c r="M10" i="13"/>
  <c r="H10" i="13"/>
  <c r="C10" i="13"/>
  <c r="R9" i="13"/>
  <c r="M9" i="13"/>
  <c r="H9" i="13"/>
  <c r="C9" i="13"/>
  <c r="R8" i="13"/>
  <c r="M8" i="13"/>
  <c r="H8" i="13"/>
  <c r="C8" i="13"/>
  <c r="R7" i="13"/>
  <c r="R14" i="13" s="1"/>
  <c r="R16" i="13" s="1"/>
  <c r="M7" i="13"/>
  <c r="M14" i="13" s="1"/>
  <c r="M16" i="13" s="1"/>
  <c r="H7" i="13"/>
  <c r="C7" i="13"/>
  <c r="R6" i="13"/>
  <c r="M6" i="13"/>
  <c r="H6" i="13"/>
  <c r="H14" i="13" s="1"/>
  <c r="H16" i="13" s="1"/>
  <c r="C6" i="13"/>
  <c r="C14" i="13" s="1"/>
  <c r="C16" i="13" s="1"/>
  <c r="I39" i="7" l="1"/>
  <c r="G52" i="7"/>
  <c r="H52" i="7"/>
  <c r="I52" i="7"/>
  <c r="J52" i="7"/>
  <c r="K52" i="7"/>
  <c r="L52" i="7"/>
  <c r="G44" i="7"/>
  <c r="G23" i="7"/>
  <c r="I23" i="7"/>
  <c r="J23" i="7"/>
  <c r="K23" i="7"/>
  <c r="L23" i="7"/>
  <c r="H23" i="7"/>
  <c r="K44" i="7" l="1"/>
  <c r="F49" i="7"/>
  <c r="F50" i="7"/>
  <c r="F51" i="7"/>
  <c r="F48" i="7"/>
  <c r="F43" i="7"/>
  <c r="F36" i="7"/>
  <c r="F37" i="7"/>
  <c r="F38" i="7"/>
  <c r="F35" i="7"/>
  <c r="F28" i="7"/>
  <c r="F29" i="7"/>
  <c r="F30" i="7"/>
  <c r="F27" i="7"/>
  <c r="F22" i="7"/>
  <c r="F21" i="7"/>
  <c r="I16" i="2"/>
  <c r="J16" i="2"/>
  <c r="K16" i="2"/>
  <c r="L16" i="2"/>
  <c r="M16" i="2"/>
  <c r="N14" i="2"/>
  <c r="N13" i="2"/>
  <c r="E13" i="2"/>
  <c r="G13" i="2" s="1"/>
  <c r="E14" i="2"/>
  <c r="G14" i="2" s="1"/>
  <c r="E15" i="2"/>
  <c r="G15" i="2" s="1"/>
  <c r="N10" i="2"/>
  <c r="F52" i="7" l="1"/>
  <c r="F23" i="7"/>
  <c r="L24" i="1" l="1"/>
  <c r="K24" i="1"/>
  <c r="J24" i="1"/>
  <c r="I24" i="1"/>
  <c r="H24" i="1"/>
  <c r="G24" i="1"/>
  <c r="F59" i="7"/>
  <c r="N11" i="2"/>
  <c r="N12" i="2"/>
  <c r="H16" i="1" l="1"/>
  <c r="I16" i="1"/>
  <c r="J16" i="1"/>
  <c r="K16" i="1"/>
  <c r="L16" i="1"/>
  <c r="G16" i="1"/>
  <c r="H15" i="1"/>
  <c r="I15" i="1"/>
  <c r="J15" i="1"/>
  <c r="K15" i="1"/>
  <c r="L15" i="1"/>
  <c r="G15" i="1"/>
  <c r="H17" i="7"/>
  <c r="H17" i="1" s="1"/>
  <c r="H22" i="1"/>
  <c r="I22" i="1"/>
  <c r="J22" i="1"/>
  <c r="K22" i="1"/>
  <c r="L22" i="1"/>
  <c r="G22" i="1"/>
  <c r="H44" i="7"/>
  <c r="H21" i="1" s="1"/>
  <c r="I44" i="7"/>
  <c r="I21" i="1" s="1"/>
  <c r="J44" i="7"/>
  <c r="J21" i="1" s="1"/>
  <c r="K21" i="1"/>
  <c r="L44" i="7"/>
  <c r="L21" i="1" s="1"/>
  <c r="G21" i="1"/>
  <c r="H39" i="7"/>
  <c r="H20" i="1" s="1"/>
  <c r="I20" i="1"/>
  <c r="J39" i="7"/>
  <c r="J20" i="1" s="1"/>
  <c r="K39" i="7"/>
  <c r="K20" i="1" s="1"/>
  <c r="L39" i="7"/>
  <c r="L20" i="1" s="1"/>
  <c r="G39" i="7"/>
  <c r="G20" i="1" s="1"/>
  <c r="H31" i="7"/>
  <c r="I31" i="7"/>
  <c r="I19" i="1" s="1"/>
  <c r="J31" i="7"/>
  <c r="J19" i="1" s="1"/>
  <c r="K31" i="7"/>
  <c r="L31" i="7"/>
  <c r="L19" i="1" s="1"/>
  <c r="G31" i="7"/>
  <c r="G19" i="1" s="1"/>
  <c r="H18" i="1"/>
  <c r="I18" i="1"/>
  <c r="J18" i="1"/>
  <c r="K18" i="1"/>
  <c r="L18" i="1"/>
  <c r="G18" i="1"/>
  <c r="H19" i="1" l="1"/>
  <c r="K19" i="1"/>
  <c r="H23" i="1"/>
  <c r="F14" i="7"/>
  <c r="F15" i="7"/>
  <c r="F16" i="7"/>
  <c r="F13" i="7"/>
  <c r="G17" i="7"/>
  <c r="I17" i="7"/>
  <c r="I17" i="1" s="1"/>
  <c r="I23" i="1" s="1"/>
  <c r="J17" i="7"/>
  <c r="J17" i="1" s="1"/>
  <c r="J23" i="1" s="1"/>
  <c r="K17" i="7"/>
  <c r="K17" i="1" s="1"/>
  <c r="L17" i="7"/>
  <c r="L17" i="1" s="1"/>
  <c r="L23" i="1" s="1"/>
  <c r="K23" i="1" l="1"/>
  <c r="K25" i="1" s="1"/>
  <c r="G17" i="1"/>
  <c r="G23" i="1" s="1"/>
  <c r="G25" i="1" s="1"/>
  <c r="H25" i="1"/>
  <c r="I25" i="1"/>
  <c r="J25" i="1"/>
  <c r="L25" i="1"/>
  <c r="D24" i="1" l="1"/>
  <c r="F17" i="7" l="1"/>
  <c r="D17" i="1" s="1"/>
  <c r="E10" i="2" l="1"/>
  <c r="G10" i="2" s="1"/>
  <c r="D22" i="1" l="1"/>
  <c r="F44" i="7"/>
  <c r="F39" i="7" l="1"/>
  <c r="D20" i="1" s="1"/>
  <c r="D18" i="1" l="1"/>
  <c r="F31" i="7"/>
  <c r="D19" i="1" l="1"/>
  <c r="E12" i="2"/>
  <c r="G12" i="2" s="1"/>
  <c r="E11" i="2"/>
  <c r="G11" i="2" s="1"/>
  <c r="G16" i="2" l="1"/>
  <c r="G17" i="2" s="1"/>
  <c r="F9" i="7" s="1"/>
  <c r="D16" i="1" s="1"/>
  <c r="F6" i="7" l="1"/>
  <c r="D15" i="1" s="1"/>
  <c r="D23" i="1" s="1"/>
  <c r="D25" i="1" l="1"/>
  <c r="M17" i="2"/>
  <c r="J17" i="2"/>
  <c r="K17" i="2"/>
  <c r="H17" i="2"/>
  <c r="L17" i="2"/>
  <c r="I17" i="2"/>
  <c r="J4" i="7" s="1"/>
  <c r="K4" i="7" l="1"/>
  <c r="D9" i="1"/>
  <c r="D10" i="1"/>
  <c r="D11" i="1" l="1"/>
  <c r="D12" i="1" s="1"/>
</calcChain>
</file>

<file path=xl/sharedStrings.xml><?xml version="1.0" encoding="utf-8"?>
<sst xmlns="http://schemas.openxmlformats.org/spreadsheetml/2006/main" count="310" uniqueCount="138">
  <si>
    <t>AUTHORIZED STAFFING PLAN</t>
  </si>
  <si>
    <t>Staffing Plan - Budget</t>
  </si>
  <si>
    <t>Year 1</t>
  </si>
  <si>
    <t>Year 2</t>
  </si>
  <si>
    <t>Year 3</t>
  </si>
  <si>
    <t>Checkpoint</t>
  </si>
  <si>
    <t>Name</t>
  </si>
  <si>
    <t>Annual Salary/Rate</t>
  </si>
  <si>
    <t>% of Annual Hours for project</t>
  </si>
  <si>
    <t>Annual $ from Award</t>
  </si>
  <si>
    <t>Number of Years</t>
  </si>
  <si>
    <t>Total Cost by Employee</t>
  </si>
  <si>
    <t>Federal Share</t>
  </si>
  <si>
    <t>Non-Federal Share</t>
  </si>
  <si>
    <t xml:space="preserve">Does breakdown match your total? </t>
  </si>
  <si>
    <t>Total Personnel Costs</t>
  </si>
  <si>
    <t>Total Fringe Costs (Please Provide the Basis for Fringe Calculations)</t>
  </si>
  <si>
    <t>Staffing Plan - Narrative</t>
  </si>
  <si>
    <t>Title</t>
  </si>
  <si>
    <t>Project Responsibilities</t>
  </si>
  <si>
    <t>Example: Jane Doe</t>
  </si>
  <si>
    <t>Executive Director</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</si>
  <si>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</si>
  <si>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</si>
  <si>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</si>
  <si>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</si>
  <si>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</si>
  <si>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</si>
  <si>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</si>
  <si>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</si>
  <si>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</si>
  <si>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</si>
  <si>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</si>
  <si>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Event</t>
  </si>
  <si>
    <t>Travelers</t>
  </si>
  <si>
    <t>Description and purpose of the cost to the project</t>
  </si>
  <si>
    <t>Cost</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</si>
  <si>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</si>
  <si>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</si>
  <si>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</si>
  <si>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</si>
  <si>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</si>
  <si>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</si>
  <si>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</si>
  <si>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Total Supply Costs</t>
  </si>
  <si>
    <t>Organization Name (if applicable)</t>
  </si>
  <si>
    <t>Subaward or Contract?</t>
  </si>
  <si>
    <t>Contract</t>
  </si>
  <si>
    <t>Subaward</t>
  </si>
  <si>
    <t>Total Contractual Costs</t>
  </si>
  <si>
    <r>
      <t>Construction -</t>
    </r>
    <r>
      <rPr>
        <sz val="10"/>
        <color theme="1"/>
        <rFont val="Calibri"/>
        <family val="2"/>
        <scheme val="minor"/>
      </rPr>
      <t xml:space="preserve"> Not an allowable expense under this NOFO. Please see other EDA funding opportunities for construction-related expenses.</t>
    </r>
  </si>
  <si>
    <t>Construction</t>
  </si>
  <si>
    <t>Quantity</t>
  </si>
  <si>
    <t>N/A</t>
  </si>
  <si>
    <t>Total Construction Costs</t>
  </si>
  <si>
    <r>
      <t xml:space="preserve">Other - </t>
    </r>
    <r>
      <rPr>
        <sz val="10"/>
        <color theme="1"/>
        <rFont val="Calibri"/>
        <family val="2"/>
        <scheme val="minor"/>
      </rPr>
      <t xml:space="preserve">any other costs that do not fit in previous categories. </t>
    </r>
  </si>
  <si>
    <t>Other</t>
  </si>
  <si>
    <t>Total Other Costs</t>
  </si>
  <si>
    <t>Indirect Rate</t>
  </si>
  <si>
    <t>If using de minimis rate, please include statement from the NOFO here.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</si>
  <si>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</si>
  <si>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</si>
  <si>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</si>
  <si>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</si>
  <si>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</si>
  <si>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</si>
  <si>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</si>
  <si>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</si>
  <si>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</si>
  <si>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Subawardee #1 Name</t>
  </si>
  <si>
    <t>Subawardee #2 Name</t>
  </si>
  <si>
    <t>Subawardee #3 Name</t>
  </si>
  <si>
    <t>Subawardee #4 Name</t>
  </si>
  <si>
    <t>Organization entity type</t>
  </si>
  <si>
    <t>Total</t>
  </si>
  <si>
    <t>Federal</t>
  </si>
  <si>
    <t>Match</t>
  </si>
  <si>
    <t>Personnel</t>
  </si>
  <si>
    <t>Fringe Benefits</t>
  </si>
  <si>
    <t>Travel</t>
  </si>
  <si>
    <t>Supplies</t>
  </si>
  <si>
    <t>Contractual</t>
  </si>
  <si>
    <t>Construction (N/A)</t>
  </si>
  <si>
    <t>Total Direct Charges</t>
  </si>
  <si>
    <t xml:space="preserve">Indirect Charges </t>
  </si>
  <si>
    <t>Total Subaward</t>
  </si>
  <si>
    <t>Subawardee #1 Staffing Plan</t>
  </si>
  <si>
    <t>Subawardee #2 Staffing Plan</t>
  </si>
  <si>
    <t>Subawardee #3 Staffing Plan</t>
  </si>
  <si>
    <t>Subawardee #4 Staffing Plan</t>
  </si>
  <si>
    <t>Name/Title of Employee</t>
  </si>
  <si>
    <t>Responsbilities</t>
  </si>
  <si>
    <t>Name/Title</t>
  </si>
  <si>
    <t>Authorized Budget</t>
  </si>
  <si>
    <t>Column D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</si>
  <si>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</si>
  <si>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</si>
  <si>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</si>
  <si>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</si>
  <si>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t>
  </si>
  <si>
    <t>Line Item Budget</t>
  </si>
  <si>
    <t>This OPTIONAL timeline can support your scope of work as provided in the project narrative.</t>
  </si>
  <si>
    <t>Task/Deliverable</t>
  </si>
  <si>
    <t>[Activity 1 - e.g. Staffing]</t>
  </si>
  <si>
    <t>[Activity 2 - e.g. Recruitment]</t>
  </si>
  <si>
    <t>[Activity 3]</t>
  </si>
  <si>
    <t>[Activity 4]</t>
  </si>
  <si>
    <t>[Activity 5]</t>
  </si>
  <si>
    <t>[Activity 6]</t>
  </si>
  <si>
    <t>[Activity 7]</t>
  </si>
  <si>
    <t>[Activity 8, etc.]</t>
  </si>
  <si>
    <t>Financial Closeout Preparation</t>
  </si>
  <si>
    <t>Ramp Up</t>
  </si>
  <si>
    <t>Execution</t>
  </si>
  <si>
    <t>Wind Down</t>
  </si>
  <si>
    <r>
      <t xml:space="preserve">Contractual - </t>
    </r>
    <r>
      <rPr>
        <sz val="10"/>
        <color theme="1"/>
        <rFont val="Calibri"/>
        <family val="2"/>
        <scheme val="minor"/>
      </rPr>
      <t>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(Please note, this section will not autopopulate from the subawardees tab, but please also fill out the subawardees time for subawards - not for contractual).</t>
    </r>
  </si>
  <si>
    <t>Details of services being provided or work being done for the project</t>
  </si>
  <si>
    <r>
      <t xml:space="preserve">Indirect Costs </t>
    </r>
    <r>
      <rPr>
        <sz val="11"/>
        <color rgb="FF000000"/>
        <rFont val="Calibri"/>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</si>
  <si>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t>
  </si>
  <si>
    <t>Cost base</t>
  </si>
  <si>
    <t>Put the NICRA rate here (or another rate, only if allowable per NOFO guidance). If opting to use de minimis rate, should put 10% here. See the definition of modified total direct cost at 2 CFR 200.1.</t>
  </si>
  <si>
    <t>Program Director</t>
  </si>
  <si>
    <t>Juan Carrillo</t>
  </si>
  <si>
    <t>Joe Padilla</t>
  </si>
  <si>
    <t>Jenalyn Santos</t>
  </si>
  <si>
    <t>Community Navigator</t>
  </si>
  <si>
    <t>Kim Tran</t>
  </si>
  <si>
    <t>Ms. Doe has 10 years experience in supporting economic development initiatives in the region. In her current role, she will provide executive oversight over the program on a weekly basis, oversee all monitoring, compliance, and external relations.</t>
  </si>
  <si>
    <t>Joe Padillia</t>
  </si>
  <si>
    <t>Advisor Navigator</t>
  </si>
  <si>
    <t xml:space="preserve">The staff is expected to travel around the County/State to visit sites, attend meetings and training/conferences, meet with County partners, visit community members, students and businesses, etc. The reimbursement rate aligns with federal and state guidelines. </t>
  </si>
  <si>
    <t>CABI Manager</t>
  </si>
  <si>
    <t>TBD</t>
  </si>
  <si>
    <t xml:space="preserve">Program Assistant </t>
  </si>
  <si>
    <t>CABI Navigator</t>
  </si>
  <si>
    <t>CABI Navigaator</t>
  </si>
  <si>
    <t>To be hired, the manager will lead all community outreach and partnership efforts for the CABI</t>
  </si>
  <si>
    <t>Juan Carrillo has X years experience in ecosytem building. In this role, Juan will guide CABI operations and ensure that CABI work aligns with additional RevHub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</si>
</sst>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i/>
      <u/>
      <sz val="11"/>
      <color theme="1"/>
      <name val="Calibri"/>
      <family val="2"/>
      <scheme val="minor"/>
    </font>
    <font>
      <b/>
      <sz val="11"/>
      <color rgb="FF000000"/>
      <name val="Calibri"/>
    </font>
    <font>
      <sz val="11"/>
      <color rgb="FF000000"/>
      <name val="Calibri"/>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rgb="FF70AD47"/>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E78D8D"/>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B05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3">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8" fontId="3" fillId="0" borderId="1" xfId="1" applyNumberFormat="1" applyFont="1" applyBorder="1" applyAlignment="1">
      <alignment horizontal="center" vertical="center"/>
    </xf>
    <xf numFmtId="6" fontId="0" fillId="0" borderId="0" xfId="0" applyNumberFormat="1" applyAlignment="1">
      <alignment horizontal="right"/>
    </xf>
    <xf numFmtId="6" fontId="0" fillId="0" borderId="4" xfId="0" applyNumberFormat="1" applyBorder="1" applyAlignment="1">
      <alignment horizontal="right"/>
    </xf>
    <xf numFmtId="0" fontId="0" fillId="2" borderId="6" xfId="0" applyFill="1" applyBorder="1" applyAlignment="1">
      <alignment horizontal="center"/>
    </xf>
    <xf numFmtId="0" fontId="6" fillId="0" borderId="0" xfId="0" applyFont="1" applyAlignment="1">
      <alignment horizontal="left"/>
    </xf>
    <xf numFmtId="0" fontId="2" fillId="0" borderId="8" xfId="0" applyFont="1" applyBorder="1" applyAlignment="1">
      <alignment horizontal="center"/>
    </xf>
    <xf numFmtId="0" fontId="4" fillId="0" borderId="4" xfId="0" applyFont="1" applyBorder="1" applyAlignment="1">
      <alignment horizontal="center" wrapText="1"/>
    </xf>
    <xf numFmtId="0" fontId="0" fillId="0" borderId="0" xfId="0" applyAlignment="1">
      <alignment horizontal="center" wrapText="1"/>
    </xf>
    <xf numFmtId="0" fontId="2" fillId="0" borderId="9" xfId="0" applyFont="1" applyBorder="1" applyAlignment="1">
      <alignment horizontal="center"/>
    </xf>
    <xf numFmtId="0" fontId="0" fillId="0" borderId="9" xfId="0" applyBorder="1" applyAlignment="1">
      <alignment horizontal="center"/>
    </xf>
    <xf numFmtId="0" fontId="0" fillId="0" borderId="8" xfId="0" applyBorder="1" applyAlignment="1">
      <alignment horizontal="center"/>
    </xf>
    <xf numFmtId="10" fontId="1" fillId="0" borderId="9" xfId="2" applyNumberFormat="1" applyFont="1" applyBorder="1" applyAlignment="1">
      <alignment horizontal="center"/>
    </xf>
    <xf numFmtId="10" fontId="1" fillId="0" borderId="8" xfId="2" applyNumberFormat="1" applyFont="1" applyBorder="1" applyAlignment="1">
      <alignment horizontal="center"/>
    </xf>
    <xf numFmtId="0" fontId="0" fillId="0" borderId="10" xfId="0" applyBorder="1"/>
    <xf numFmtId="0" fontId="8" fillId="0" borderId="0" xfId="0" applyFont="1" applyAlignment="1">
      <alignment horizontal="center"/>
    </xf>
    <xf numFmtId="0" fontId="7" fillId="0" borderId="4" xfId="0" applyFont="1" applyBorder="1" applyAlignment="1">
      <alignment horizontal="left"/>
    </xf>
    <xf numFmtId="8" fontId="3" fillId="0" borderId="15"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0" fontId="9" fillId="0" borderId="0" xfId="0" applyFont="1" applyAlignment="1">
      <alignment horizontal="center" vertical="center"/>
    </xf>
    <xf numFmtId="0" fontId="3" fillId="5" borderId="0" xfId="0" applyFont="1" applyFill="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8"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44" fontId="3" fillId="0" borderId="4" xfId="1" applyFont="1" applyFill="1" applyBorder="1" applyAlignment="1">
      <alignment horizontal="center" vertical="center" wrapText="1"/>
    </xf>
    <xf numFmtId="0" fontId="2" fillId="0" borderId="4" xfId="0" applyFont="1" applyBorder="1"/>
    <xf numFmtId="0" fontId="0" fillId="0" borderId="22" xfId="0" applyBorder="1"/>
    <xf numFmtId="0" fontId="2" fillId="3" borderId="4" xfId="0" applyFont="1" applyFill="1" applyBorder="1"/>
    <xf numFmtId="0" fontId="0" fillId="0" borderId="4" xfId="0" applyBorder="1" applyAlignment="1">
      <alignment wrapText="1"/>
    </xf>
    <xf numFmtId="0" fontId="0" fillId="0" borderId="4" xfId="0" applyBorder="1" applyProtection="1">
      <protection locked="0"/>
    </xf>
    <xf numFmtId="44" fontId="3" fillId="0" borderId="4" xfId="1" applyFont="1" applyBorder="1" applyAlignment="1" applyProtection="1">
      <alignment horizontal="center" vertical="center" wrapText="1"/>
      <protection locked="0"/>
    </xf>
    <xf numFmtId="44" fontId="0" fillId="0" borderId="4" xfId="1" applyFont="1" applyBorder="1" applyProtection="1">
      <protection locked="0"/>
    </xf>
    <xf numFmtId="0" fontId="0" fillId="0" borderId="4" xfId="0" applyBorder="1" applyAlignment="1" applyProtection="1">
      <alignment vertical="top"/>
      <protection locked="0"/>
    </xf>
    <xf numFmtId="6" fontId="0" fillId="0" borderId="4" xfId="0" applyNumberFormat="1" applyBorder="1" applyProtection="1">
      <protection locked="0"/>
    </xf>
    <xf numFmtId="10" fontId="3" fillId="0" borderId="4" xfId="0" applyNumberFormat="1" applyFont="1" applyBorder="1" applyAlignment="1" applyProtection="1">
      <alignment horizontal="center" vertical="center" wrapText="1"/>
      <protection locked="0"/>
    </xf>
    <xf numFmtId="9" fontId="0" fillId="0" borderId="4" xfId="0" applyNumberFormat="1" applyBorder="1" applyProtection="1">
      <protection locked="0"/>
    </xf>
    <xf numFmtId="2" fontId="0" fillId="0" borderId="4" xfId="0" applyNumberFormat="1" applyBorder="1" applyProtection="1">
      <protection locked="0"/>
    </xf>
    <xf numFmtId="44" fontId="3" fillId="0" borderId="22" xfId="1" applyFont="1" applyBorder="1" applyAlignment="1" applyProtection="1">
      <alignment horizontal="center" vertical="center" wrapText="1"/>
      <protection locked="0"/>
    </xf>
    <xf numFmtId="0" fontId="6" fillId="0" borderId="11" xfId="0" applyFont="1" applyBorder="1" applyAlignment="1">
      <alignment wrapText="1"/>
    </xf>
    <xf numFmtId="0" fontId="6" fillId="7" borderId="20" xfId="0" applyFont="1" applyFill="1" applyBorder="1"/>
    <xf numFmtId="10" fontId="1" fillId="0" borderId="4" xfId="2"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44" fontId="2" fillId="0" borderId="4" xfId="0" applyNumberFormat="1" applyFont="1" applyBorder="1" applyProtection="1">
      <protection locked="0"/>
    </xf>
    <xf numFmtId="44" fontId="0" fillId="0" borderId="4" xfId="0" applyNumberFormat="1" applyBorder="1" applyProtection="1">
      <protection locked="0"/>
    </xf>
    <xf numFmtId="44" fontId="2" fillId="0" borderId="4" xfId="1" applyFont="1" applyBorder="1" applyAlignment="1" applyProtection="1">
      <alignment horizontal="left"/>
      <protection locked="0"/>
    </xf>
    <xf numFmtId="0" fontId="0" fillId="6" borderId="17" xfId="0" applyFill="1" applyBorder="1"/>
    <xf numFmtId="0" fontId="0" fillId="6" borderId="19" xfId="0" applyFill="1" applyBorder="1"/>
    <xf numFmtId="44" fontId="1" fillId="0" borderId="4" xfId="1" applyFont="1" applyFill="1" applyBorder="1" applyAlignment="1" applyProtection="1">
      <alignment horizontal="center"/>
      <protection locked="0"/>
    </xf>
    <xf numFmtId="44" fontId="0" fillId="0" borderId="4" xfId="0" applyNumberFormat="1" applyBorder="1" applyAlignment="1" applyProtection="1">
      <alignment vertical="top"/>
      <protection locked="0"/>
    </xf>
    <xf numFmtId="0" fontId="0" fillId="0" borderId="4" xfId="0" applyBorder="1" applyAlignment="1" applyProtection="1">
      <alignment horizontal="center"/>
      <protection locked="0"/>
    </xf>
    <xf numFmtId="8" fontId="3" fillId="0" borderId="4" xfId="0" applyNumberFormat="1" applyFont="1" applyBorder="1" applyAlignment="1">
      <alignment horizontal="center" vertical="center" wrapText="1"/>
    </xf>
    <xf numFmtId="6" fontId="0" fillId="0" borderId="5" xfId="0" applyNumberFormat="1" applyBorder="1" applyAlignment="1">
      <alignment horizontal="right"/>
    </xf>
    <xf numFmtId="0" fontId="6" fillId="2" borderId="6" xfId="0" applyFont="1" applyFill="1" applyBorder="1" applyAlignment="1">
      <alignment horizontal="left"/>
    </xf>
    <xf numFmtId="0" fontId="6" fillId="2" borderId="7" xfId="0" applyFont="1" applyFill="1" applyBorder="1" applyAlignment="1">
      <alignment horizontal="left"/>
    </xf>
    <xf numFmtId="44" fontId="7" fillId="0" borderId="4" xfId="1" applyFont="1" applyBorder="1" applyAlignment="1" applyProtection="1">
      <alignment horizontal="left"/>
      <protection locked="0"/>
    </xf>
    <xf numFmtId="44" fontId="0" fillId="0" borderId="4" xfId="1" applyFont="1" applyBorder="1" applyAlignment="1" applyProtection="1">
      <alignment horizontal="center"/>
      <protection locked="0"/>
    </xf>
    <xf numFmtId="44" fontId="2" fillId="0" borderId="4" xfId="1" applyFont="1" applyBorder="1" applyProtection="1">
      <protection locked="0"/>
    </xf>
    <xf numFmtId="44" fontId="0" fillId="0" borderId="25" xfId="0" applyNumberFormat="1" applyBorder="1"/>
    <xf numFmtId="0" fontId="0" fillId="9" borderId="4" xfId="0" applyFill="1" applyBorder="1" applyAlignment="1">
      <alignment horizontal="center"/>
    </xf>
    <xf numFmtId="0" fontId="0" fillId="10" borderId="4" xfId="0" applyFill="1" applyBorder="1" applyAlignment="1">
      <alignment horizontal="center"/>
    </xf>
    <xf numFmtId="0" fontId="0" fillId="0" borderId="4" xfId="0" applyBorder="1" applyAlignment="1">
      <alignment horizontal="center"/>
    </xf>
    <xf numFmtId="44" fontId="0" fillId="11" borderId="16" xfId="0" applyNumberFormat="1" applyFill="1" applyBorder="1"/>
    <xf numFmtId="0" fontId="0" fillId="12" borderId="4" xfId="0" applyFill="1" applyBorder="1" applyAlignment="1">
      <alignment horizontal="center"/>
    </xf>
    <xf numFmtId="0" fontId="7" fillId="0" borderId="4" xfId="0" applyFont="1" applyBorder="1" applyAlignment="1">
      <alignment horizontal="left" wrapText="1"/>
    </xf>
    <xf numFmtId="0" fontId="7" fillId="0" borderId="4" xfId="0" applyFont="1" applyBorder="1" applyAlignment="1" applyProtection="1">
      <alignment horizontal="left" wrapText="1"/>
      <protection locked="0"/>
    </xf>
    <xf numFmtId="44" fontId="0" fillId="0" borderId="4" xfId="1" applyFont="1" applyFill="1" applyBorder="1" applyAlignment="1" applyProtection="1">
      <alignment wrapText="1"/>
      <protection locked="0"/>
    </xf>
    <xf numFmtId="0" fontId="2" fillId="0" borderId="22" xfId="0" applyFont="1" applyBorder="1" applyAlignment="1">
      <alignment horizontal="center"/>
    </xf>
    <xf numFmtId="0" fontId="15" fillId="0" borderId="0" xfId="0" applyFont="1"/>
    <xf numFmtId="0" fontId="0" fillId="9" borderId="0" xfId="0" applyFill="1" applyAlignment="1">
      <alignment horizontal="center"/>
    </xf>
    <xf numFmtId="0" fontId="0" fillId="10" borderId="0" xfId="0" applyFill="1" applyAlignment="1">
      <alignment horizontal="center"/>
    </xf>
    <xf numFmtId="0" fontId="0" fillId="12" borderId="0" xfId="0" applyFill="1" applyAlignment="1">
      <alignment horizontal="center"/>
    </xf>
    <xf numFmtId="44" fontId="0" fillId="0" borderId="4" xfId="1" applyFont="1" applyFill="1" applyBorder="1" applyProtection="1">
      <protection locked="0"/>
    </xf>
    <xf numFmtId="44" fontId="3" fillId="4" borderId="4" xfId="1" applyFont="1" applyFill="1" applyBorder="1" applyAlignment="1">
      <alignment horizontal="center" vertical="center" wrapText="1"/>
    </xf>
    <xf numFmtId="8" fontId="5" fillId="4" borderId="16" xfId="0" applyNumberFormat="1" applyFont="1" applyFill="1" applyBorder="1" applyAlignment="1">
      <alignment horizontal="center" vertical="center" wrapText="1"/>
    </xf>
    <xf numFmtId="8" fontId="3" fillId="0" borderId="1" xfId="1" applyNumberFormat="1" applyFont="1" applyFill="1" applyBorder="1" applyAlignment="1">
      <alignment horizontal="center" vertical="center"/>
    </xf>
    <xf numFmtId="44" fontId="2" fillId="0" borderId="4" xfId="1" applyFont="1" applyFill="1" applyBorder="1" applyProtection="1">
      <protection locked="0"/>
    </xf>
    <xf numFmtId="44" fontId="2" fillId="0" borderId="4" xfId="1" applyFont="1" applyFill="1" applyBorder="1" applyAlignment="1" applyProtection="1">
      <alignment horizontal="left"/>
      <protection locked="0"/>
    </xf>
    <xf numFmtId="0" fontId="15" fillId="3" borderId="4" xfId="0" applyFont="1" applyFill="1" applyBorder="1" applyAlignment="1">
      <alignment wrapText="1"/>
    </xf>
    <xf numFmtId="0" fontId="2" fillId="13" borderId="0" xfId="0" applyFont="1" applyFill="1"/>
    <xf numFmtId="0" fontId="0" fillId="14" borderId="4" xfId="0" applyFill="1" applyBorder="1"/>
    <xf numFmtId="44" fontId="0" fillId="0" borderId="4" xfId="1" applyFont="1" applyBorder="1"/>
    <xf numFmtId="44" fontId="0" fillId="0" borderId="4" xfId="1" applyFont="1" applyFill="1" applyBorder="1"/>
    <xf numFmtId="0" fontId="0" fillId="0" borderId="0" xfId="0" applyAlignment="1">
      <alignment horizontal="center"/>
    </xf>
    <xf numFmtId="0" fontId="2" fillId="0" borderId="6" xfId="0" applyFont="1" applyBorder="1" applyAlignment="1">
      <alignment horizontal="center"/>
    </xf>
    <xf numFmtId="0" fontId="6" fillId="2" borderId="5" xfId="0" applyFont="1" applyFill="1" applyBorder="1" applyAlignment="1" applyProtection="1">
      <alignment horizontal="left"/>
      <protection locked="0"/>
    </xf>
    <xf numFmtId="0" fontId="0" fillId="0" borderId="7" xfId="0" applyBorder="1" applyAlignment="1" applyProtection="1">
      <alignment horizontal="center" vertical="top"/>
      <protection locked="0"/>
    </xf>
    <xf numFmtId="44" fontId="0" fillId="0" borderId="4" xfId="0" applyNumberFormat="1" applyBorder="1" applyAlignment="1" applyProtection="1">
      <alignment vertical="center"/>
      <protection locked="0"/>
    </xf>
    <xf numFmtId="44" fontId="0" fillId="0" borderId="4" xfId="1" applyFont="1" applyFill="1" applyBorder="1" applyAlignment="1" applyProtection="1">
      <alignment vertical="center"/>
      <protection locked="0"/>
    </xf>
    <xf numFmtId="0" fontId="15" fillId="0" borderId="4" xfId="0" applyFont="1" applyBorder="1" applyAlignment="1">
      <alignment horizontal="center" vertical="top"/>
    </xf>
    <xf numFmtId="6" fontId="0" fillId="0" borderId="5" xfId="0" applyNumberFormat="1" applyBorder="1" applyAlignment="1" applyProtection="1">
      <alignment horizontal="center" vertical="top"/>
      <protection locked="0"/>
    </xf>
    <xf numFmtId="0" fontId="0" fillId="0" borderId="6" xfId="0" applyBorder="1" applyAlignment="1" applyProtection="1">
      <alignment horizontal="center" vertical="top"/>
      <protection locked="0"/>
    </xf>
    <xf numFmtId="44" fontId="0" fillId="16" borderId="4" xfId="0" applyNumberFormat="1" applyFill="1" applyBorder="1"/>
    <xf numFmtId="0" fontId="2" fillId="4" borderId="4" xfId="0" applyFont="1" applyFill="1" applyBorder="1" applyAlignment="1">
      <alignment horizontal="center"/>
    </xf>
    <xf numFmtId="6" fontId="0" fillId="0" borderId="5" xfId="0" applyNumberFormat="1" applyBorder="1" applyAlignment="1" applyProtection="1">
      <alignment horizontal="center" vertical="top"/>
      <protection locked="0"/>
    </xf>
    <xf numFmtId="0" fontId="0" fillId="0" borderId="6"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2"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15"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8" fillId="0" borderId="12" xfId="0" applyFont="1" applyBorder="1" applyAlignment="1">
      <alignment horizontal="center"/>
    </xf>
    <xf numFmtId="0" fontId="0" fillId="0" borderId="0" xfId="0" applyAlignment="1">
      <alignment horizontal="center"/>
    </xf>
    <xf numFmtId="0" fontId="4" fillId="0" borderId="5" xfId="0" applyFont="1" applyBorder="1" applyAlignment="1">
      <alignment horizontal="center"/>
    </xf>
    <xf numFmtId="0" fontId="4" fillId="0" borderId="5"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7" xfId="0" applyFont="1" applyBorder="1" applyAlignment="1">
      <alignment horizontal="center"/>
    </xf>
    <xf numFmtId="0" fontId="2" fillId="4" borderId="4" xfId="0" applyFont="1" applyFill="1"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2" fillId="0" borderId="6" xfId="0" applyFont="1" applyBorder="1" applyAlignment="1">
      <alignment horizontal="center"/>
    </xf>
    <xf numFmtId="0" fontId="2" fillId="0" borderId="7" xfId="0" applyFont="1" applyBorder="1" applyAlignment="1">
      <alignment horizontal="center"/>
    </xf>
    <xf numFmtId="0" fontId="0" fillId="0" borderId="5"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5" fillId="0" borderId="9" xfId="0" applyFont="1" applyBorder="1" applyAlignment="1">
      <alignment horizontal="center" wrapText="1"/>
    </xf>
    <xf numFmtId="0" fontId="15" fillId="0" borderId="24" xfId="0" applyFont="1" applyBorder="1" applyAlignment="1">
      <alignment horizontal="center" wrapText="1"/>
    </xf>
    <xf numFmtId="0" fontId="15" fillId="0" borderId="0" xfId="0" applyFont="1" applyAlignment="1">
      <alignment horizontal="center" wrapText="1"/>
    </xf>
    <xf numFmtId="0" fontId="15" fillId="0" borderId="28" xfId="0" applyFont="1" applyBorder="1" applyAlignment="1">
      <alignment horizontal="center" wrapText="1"/>
    </xf>
    <xf numFmtId="0" fontId="7" fillId="0" borderId="21" xfId="0" applyFont="1" applyBorder="1" applyAlignment="1">
      <alignment horizontal="left" wrapText="1"/>
    </xf>
    <xf numFmtId="0" fontId="7" fillId="0" borderId="22" xfId="0" applyFont="1" applyBorder="1" applyAlignment="1">
      <alignment horizontal="left" wrapText="1"/>
    </xf>
    <xf numFmtId="0" fontId="17" fillId="2" borderId="4" xfId="0" applyFont="1" applyFill="1" applyBorder="1" applyAlignment="1">
      <alignment horizontal="left" wrapText="1"/>
    </xf>
    <xf numFmtId="0" fontId="2" fillId="2" borderId="4" xfId="0" applyFont="1" applyFill="1" applyBorder="1" applyAlignment="1">
      <alignment horizontal="left" wrapText="1"/>
    </xf>
    <xf numFmtId="0" fontId="6" fillId="2" borderId="5" xfId="0" applyFont="1" applyFill="1" applyBorder="1" applyAlignment="1" applyProtection="1">
      <alignment horizontal="left" wrapText="1"/>
      <protection locked="0"/>
    </xf>
    <xf numFmtId="0" fontId="7" fillId="0" borderId="24" xfId="0" applyFont="1" applyBorder="1" applyAlignment="1">
      <alignment horizontal="left" wrapText="1"/>
    </xf>
    <xf numFmtId="0" fontId="7" fillId="0" borderId="23" xfId="0" applyFont="1" applyBorder="1" applyAlignment="1">
      <alignment horizontal="left" wrapText="1"/>
    </xf>
    <xf numFmtId="0" fontId="2" fillId="4" borderId="22" xfId="0" applyFont="1" applyFill="1" applyBorder="1" applyAlignment="1">
      <alignment horizontal="center"/>
    </xf>
    <xf numFmtId="0" fontId="15" fillId="6" borderId="0" xfId="0" applyFont="1" applyFill="1" applyAlignment="1" applyProtection="1">
      <alignment horizontal="center"/>
      <protection locked="0"/>
    </xf>
    <xf numFmtId="0" fontId="15" fillId="6" borderId="28" xfId="0" applyFont="1" applyFill="1" applyBorder="1" applyAlignment="1" applyProtection="1">
      <alignment horizontal="center"/>
      <protection locked="0"/>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2" fillId="6" borderId="11" xfId="0" applyFont="1" applyFill="1" applyBorder="1" applyAlignment="1">
      <alignment horizontal="center"/>
    </xf>
    <xf numFmtId="0" fontId="2" fillId="6" borderId="20" xfId="0" applyFont="1" applyFill="1" applyBorder="1" applyAlignment="1">
      <alignment horizontal="center"/>
    </xf>
    <xf numFmtId="0" fontId="2" fillId="8" borderId="11" xfId="0" applyFont="1" applyFill="1" applyBorder="1" applyAlignment="1">
      <alignment horizontal="center"/>
    </xf>
    <xf numFmtId="0" fontId="2" fillId="8" borderId="15" xfId="0" applyFont="1" applyFill="1" applyBorder="1" applyAlignment="1">
      <alignment horizontal="center"/>
    </xf>
    <xf numFmtId="0" fontId="2" fillId="8" borderId="20" xfId="0" applyFont="1" applyFill="1" applyBorder="1" applyAlignment="1">
      <alignment horizontal="center"/>
    </xf>
    <xf numFmtId="0" fontId="0" fillId="3" borderId="17" xfId="0" applyFill="1" applyBorder="1" applyAlignment="1">
      <alignment horizontal="left" wrapText="1"/>
    </xf>
    <xf numFmtId="0" fontId="0" fillId="3" borderId="25" xfId="0" applyFill="1" applyBorder="1" applyAlignment="1">
      <alignment horizontal="left" wrapText="1"/>
    </xf>
    <xf numFmtId="0" fontId="0" fillId="3" borderId="18" xfId="0" applyFill="1" applyBorder="1" applyAlignment="1">
      <alignment horizontal="left" wrapText="1"/>
    </xf>
    <xf numFmtId="0" fontId="0" fillId="3" borderId="19" xfId="0" applyFill="1" applyBorder="1" applyAlignment="1">
      <alignment horizontal="left" wrapText="1"/>
    </xf>
    <xf numFmtId="0" fontId="0" fillId="3" borderId="16" xfId="0" applyFill="1" applyBorder="1" applyAlignment="1">
      <alignment horizontal="left" wrapText="1"/>
    </xf>
    <xf numFmtId="0" fontId="0" fillId="3" borderId="3" xfId="0" applyFill="1" applyBorder="1" applyAlignment="1">
      <alignment horizontal="left" wrapText="1"/>
    </xf>
    <xf numFmtId="0" fontId="0" fillId="0" borderId="19" xfId="0" applyBorder="1" applyAlignment="1">
      <alignment horizontal="center"/>
    </xf>
    <xf numFmtId="0" fontId="0" fillId="0" borderId="3" xfId="0" applyBorder="1" applyAlignment="1">
      <alignment horizontal="center"/>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0" fillId="15" borderId="5" xfId="0" applyFill="1" applyBorder="1" applyAlignment="1">
      <alignment horizontal="center"/>
    </xf>
    <xf numFmtId="0" fontId="0" fillId="15" borderId="6" xfId="0" applyFill="1" applyBorder="1" applyAlignment="1">
      <alignment horizontal="center"/>
    </xf>
    <xf numFmtId="0" fontId="0" fillId="15" borderId="7" xfId="0"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44" fontId="3" fillId="3" borderId="9" xfId="1" applyFont="1" applyFill="1" applyBorder="1" applyAlignment="1">
      <alignment horizontal="center" vertical="center" wrapText="1"/>
    </xf>
    <xf numFmtId="44" fontId="3" fillId="3" borderId="0" xfId="1" applyFont="1" applyFill="1" applyBorder="1" applyAlignment="1">
      <alignment horizontal="center" vertical="center" wrapText="1"/>
    </xf>
    <xf numFmtId="44" fontId="3" fillId="3" borderId="8" xfId="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11" xfId="0" applyFont="1" applyBorder="1" applyAlignment="1">
      <alignment horizontal="center"/>
    </xf>
    <xf numFmtId="0" fontId="2" fillId="0" borderId="15" xfId="0" applyFont="1" applyBorder="1" applyAlignment="1">
      <alignment horizontal="center"/>
    </xf>
    <xf numFmtId="0" fontId="2" fillId="0" borderId="20" xfId="0" applyFont="1" applyBorder="1" applyAlignment="1">
      <alignment horizontal="center"/>
    </xf>
    <xf numFmtId="8" fontId="2" fillId="0" borderId="4" xfId="0" applyNumberFormat="1" applyFont="1" applyBorder="1" applyProtection="1">
      <protection locked="0"/>
    </xf>
    <xf numFmtId="8" fontId="0" fillId="0" borderId="4" xfId="0" applyNumberFormat="1" applyBorder="1" applyProtection="1">
      <protection locked="0"/>
    </xf>
    <xf numFmtId="44" fontId="0" fillId="0" borderId="4" xfId="0" applyNumberFormat="1" applyBorder="1" applyProtection="1"/>
  </cellXfs>
  <cellStyles count="3">
    <cellStyle name="Currency" xfId="1" builtinId="4"/>
    <cellStyle name="Normal" xfId="0" builtinId="0"/>
    <cellStyle name="Percent" xfId="2" builtinId="5"/>
  </cellStyles>
  <dxfs count="104">
    <dxf>
      <fill>
        <patternFill>
          <bgColor rgb="FFFF0000"/>
        </patternFill>
      </fill>
    </dxf>
    <dxf>
      <fill>
        <patternFill>
          <bgColor rgb="FF92D05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12</xdr:row>
      <xdr:rowOff>95250</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157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a:t>
          </a:r>
        </a:p>
        <a:p>
          <a:endParaRPr lang="en-US" sz="1100">
            <a:solidFill>
              <a:schemeClr val="dk1"/>
            </a:solidFill>
            <a:effectLst/>
            <a:latin typeface="+mn-lt"/>
            <a:ea typeface="+mn-ea"/>
            <a:cs typeface="+mn-cs"/>
          </a:endParaRPr>
        </a:p>
      </xdr:txBody>
    </xdr:sp>
    <xdr:clientData/>
  </xdr:twoCellAnchor>
  <xdr:twoCellAnchor>
    <xdr:from>
      <xdr:col>0</xdr:col>
      <xdr:colOff>336550</xdr:colOff>
      <xdr:row>14</xdr:row>
      <xdr:rowOff>69850</xdr:rowOff>
    </xdr:from>
    <xdr:to>
      <xdr:col>8</xdr:col>
      <xdr:colOff>573290</xdr:colOff>
      <xdr:row>20</xdr:row>
      <xdr:rowOff>38100</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336550" y="2736850"/>
          <a:ext cx="511354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fill out the Staffing Plan, Budget Narrative, Subawards (if applicable), and Timeline. The Budget Overview tab will autopopulate based on the inputs from the other tabs.</a:t>
          </a:r>
          <a:endParaRPr lang="en-US" sz="1100" i="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349480</xdr:colOff>
      <xdr:row>29</xdr:row>
      <xdr:rowOff>47624</xdr:rowOff>
    </xdr:from>
    <xdr:to>
      <xdr:col>7</xdr:col>
      <xdr:colOff>19051</xdr:colOff>
      <xdr:row>36</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228600</xdr:colOff>
      <xdr:row>0</xdr:row>
      <xdr:rowOff>133350</xdr:rowOff>
    </xdr:from>
    <xdr:to>
      <xdr:col>11</xdr:col>
      <xdr:colOff>485775</xdr:colOff>
      <xdr:row>6</xdr:row>
      <xdr:rowOff>9525</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7134225" y="133350"/>
          <a:ext cx="3790950" cy="1104900"/>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role/responsibilities on this project. Staffing for subawardees or contractors should NOT be included here and should be included in the contractual line item on the following tabs.</a:t>
          </a:r>
        </a:p>
        <a:p>
          <a:pPr algn="l"/>
          <a:endParaRPr lang="en-US" sz="11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349251</xdr:colOff>
      <xdr:row>0</xdr:row>
      <xdr:rowOff>101600</xdr:rowOff>
    </xdr:from>
    <xdr:to>
      <xdr:col>3</xdr:col>
      <xdr:colOff>1762126</xdr:colOff>
      <xdr:row>1</xdr:row>
      <xdr:rowOff>387350</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603251" y="101600"/>
          <a:ext cx="4857750" cy="47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This sheet will autopopulate the overall totals on the Budget Overview tab.</a:t>
          </a: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298449</xdr:colOff>
      <xdr:row>0</xdr:row>
      <xdr:rowOff>57150</xdr:rowOff>
    </xdr:from>
    <xdr:to>
      <xdr:col>13</xdr:col>
      <xdr:colOff>529167</xdr:colOff>
      <xdr:row>2</xdr:row>
      <xdr:rowOff>177800</xdr:rowOff>
    </xdr:to>
    <xdr:sp macro="" textlink="">
      <xdr:nvSpPr>
        <xdr:cNvPr id="2" name="Rectangle 1">
          <a:extLst>
            <a:ext uri="{FF2B5EF4-FFF2-40B4-BE49-F238E27FC236}">
              <a16:creationId xmlns:a16="http://schemas.microsoft.com/office/drawing/2014/main" id="{9FF1C3C1-27D2-4520-B26E-CC1D036C2AFE}"/>
            </a:ext>
          </a:extLst>
        </xdr:cNvPr>
        <xdr:cNvSpPr/>
      </xdr:nvSpPr>
      <xdr:spPr>
        <a:xfrm>
          <a:off x="298449" y="57150"/>
          <a:ext cx="13216468" cy="488950"/>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please fill out a detailed budget for each of those subawards</a:t>
          </a:r>
          <a:r>
            <a:rPr lang="en-US" sz="1100" b="1" baseline="0">
              <a:solidFill>
                <a:sysClr val="windowText" lastClr="000000"/>
              </a:solidFill>
            </a:rPr>
            <a:t>. This tab will NOT autopopulate other tabs</a:t>
          </a:r>
          <a:r>
            <a:rPr lang="en-US" sz="1100" baseline="0">
              <a:solidFill>
                <a:sysClr val="windowText" lastClr="000000"/>
              </a:solidFill>
            </a:rPr>
            <a:t>. Please ensure totals and breakdown for subawards are listed under the Budget Narrative Tab under "contractual" and denote it is a subaward vs. a contractor. All subawards should meet eligibility criteria for this NOFO. For definitions, see 2 CFR 200.1.</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510827</xdr:colOff>
      <xdr:row>1</xdr:row>
      <xdr:rowOff>36341</xdr:rowOff>
    </xdr:from>
    <xdr:to>
      <xdr:col>8</xdr:col>
      <xdr:colOff>57755</xdr:colOff>
      <xdr:row>2</xdr:row>
      <xdr:rowOff>228600</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72777" y="226841"/>
          <a:ext cx="6157278" cy="487534"/>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175260</xdr:colOff>
      <xdr:row>14</xdr:row>
      <xdr:rowOff>99060</xdr:rowOff>
    </xdr:from>
    <xdr:to>
      <xdr:col>12</xdr:col>
      <xdr:colOff>464820</xdr:colOff>
      <xdr:row>21</xdr:row>
      <xdr:rowOff>88900</xdr:rowOff>
    </xdr:to>
    <xdr:sp macro="" textlink="">
      <xdr:nvSpPr>
        <xdr:cNvPr id="2" name="TextBox 1">
          <a:extLst>
            <a:ext uri="{FF2B5EF4-FFF2-40B4-BE49-F238E27FC236}">
              <a16:creationId xmlns:a16="http://schemas.microsoft.com/office/drawing/2014/main" id="{E5CB39B7-04B1-427C-8C91-FC18571033F1}"/>
            </a:ext>
          </a:extLst>
        </xdr:cNvPr>
        <xdr:cNvSpPr txBox="1"/>
      </xdr:nvSpPr>
      <xdr:spPr>
        <a:xfrm>
          <a:off x="3788410" y="2689860"/>
          <a:ext cx="6385560" cy="1278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Instructions</a:t>
          </a:r>
          <a:r>
            <a:rPr lang="en-US" sz="1100" u="none" baseline="0"/>
            <a:t>:</a:t>
          </a:r>
          <a:endParaRPr lang="en-US" sz="1100" baseline="0"/>
        </a:p>
        <a:p>
          <a:r>
            <a:rPr lang="en-US" sz="1100" baseline="0"/>
            <a:t>1. Leave the months as numeric values - the Project Scope of Work should remain in general terms for the period of performance. </a:t>
          </a:r>
        </a:p>
        <a:p>
          <a:r>
            <a:rPr lang="en-US" sz="1100" baseline="0"/>
            <a:t>2. The Tasks and Deliverables included here are examples. They should be updated to include the project specific tasks and deliverables for which you are applying for federal funds and should match your scope of work.</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K19" sqref="K19"/>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N28"/>
  <sheetViews>
    <sheetView topLeftCell="B22" zoomScaleNormal="100" workbookViewId="0">
      <selection activeCell="K22" sqref="K22"/>
    </sheetView>
  </sheetViews>
  <sheetFormatPr defaultRowHeight="15" x14ac:dyDescent="0.25"/>
  <cols>
    <col min="1" max="1" width="5.28515625" customWidth="1"/>
    <col min="2" max="2" width="24.7109375" customWidth="1"/>
    <col min="3" max="3" width="16" customWidth="1"/>
    <col min="4" max="7" width="14.7109375" customWidth="1"/>
    <col min="8" max="8" width="13" bestFit="1" customWidth="1"/>
    <col min="9" max="9" width="15" bestFit="1" customWidth="1"/>
    <col min="10" max="10" width="15.28515625" customWidth="1"/>
    <col min="11" max="11" width="15" bestFit="1" customWidth="1"/>
    <col min="12" max="12" width="16.140625" customWidth="1"/>
    <col min="13" max="13" width="15" bestFit="1" customWidth="1"/>
    <col min="14" max="14" width="17.7109375" customWidth="1"/>
  </cols>
  <sheetData>
    <row r="5" spans="2:14" x14ac:dyDescent="0.25">
      <c r="B5" s="123"/>
      <c r="C5" s="123"/>
      <c r="D5" s="123"/>
      <c r="E5" s="123"/>
      <c r="F5" s="123"/>
      <c r="G5" s="123"/>
    </row>
    <row r="6" spans="2:14" ht="22.35" customHeight="1" thickBot="1" x14ac:dyDescent="0.35">
      <c r="B6" s="122" t="s">
        <v>0</v>
      </c>
      <c r="C6" s="122"/>
      <c r="D6" s="122"/>
      <c r="E6" s="122"/>
      <c r="F6" s="122"/>
      <c r="G6" s="122"/>
    </row>
    <row r="8" spans="2:14" s="17" customFormat="1" x14ac:dyDescent="0.25">
      <c r="B8" s="118" t="s">
        <v>1</v>
      </c>
      <c r="C8" s="116"/>
      <c r="D8" s="116"/>
      <c r="E8" s="116"/>
      <c r="F8" s="116"/>
      <c r="G8" s="117"/>
      <c r="H8" s="111" t="s">
        <v>2</v>
      </c>
      <c r="I8" s="111"/>
      <c r="J8" s="111" t="s">
        <v>3</v>
      </c>
      <c r="K8" s="111"/>
      <c r="L8" s="111" t="s">
        <v>4</v>
      </c>
      <c r="M8" s="111"/>
      <c r="N8" s="46" t="s">
        <v>5</v>
      </c>
    </row>
    <row r="9" spans="2:14" ht="45" x14ac:dyDescent="0.25">
      <c r="B9" s="16" t="s">
        <v>6</v>
      </c>
      <c r="C9" s="16" t="s">
        <v>7</v>
      </c>
      <c r="D9" s="16" t="s">
        <v>8</v>
      </c>
      <c r="E9" s="16" t="s">
        <v>9</v>
      </c>
      <c r="F9" s="16" t="s">
        <v>10</v>
      </c>
      <c r="G9" s="16" t="s">
        <v>11</v>
      </c>
      <c r="H9" s="25" t="s">
        <v>12</v>
      </c>
      <c r="I9" s="25" t="s">
        <v>13</v>
      </c>
      <c r="J9" s="25" t="s">
        <v>12</v>
      </c>
      <c r="K9" s="25" t="s">
        <v>13</v>
      </c>
      <c r="L9" s="25" t="s">
        <v>12</v>
      </c>
      <c r="M9" s="25" t="s">
        <v>13</v>
      </c>
      <c r="N9" s="47" t="s">
        <v>14</v>
      </c>
    </row>
    <row r="10" spans="2:14" x14ac:dyDescent="0.25">
      <c r="B10" s="48" t="s">
        <v>131</v>
      </c>
      <c r="C10" s="52">
        <v>150000</v>
      </c>
      <c r="D10" s="54">
        <v>1</v>
      </c>
      <c r="E10" s="5">
        <f t="shared" ref="E10:E15" si="0">C10*D10</f>
        <v>150000</v>
      </c>
      <c r="F10" s="55">
        <v>3</v>
      </c>
      <c r="G10" s="191">
        <f t="shared" ref="G10:G15" si="1">E10*F10</f>
        <v>450000</v>
      </c>
      <c r="H10" s="90">
        <v>68418.899999999994</v>
      </c>
      <c r="I10" s="90">
        <v>81581.100000000006</v>
      </c>
      <c r="J10" s="90">
        <v>68418.899999999994</v>
      </c>
      <c r="K10" s="90">
        <v>81581.100000000006</v>
      </c>
      <c r="L10" s="90">
        <v>68418.899999999994</v>
      </c>
      <c r="M10" s="90">
        <v>81581.100000000006</v>
      </c>
      <c r="N10" s="40">
        <f>SUM(H10:M10)</f>
        <v>450000</v>
      </c>
    </row>
    <row r="11" spans="2:14" x14ac:dyDescent="0.25">
      <c r="B11" s="48" t="s">
        <v>122</v>
      </c>
      <c r="C11" s="52">
        <v>140000</v>
      </c>
      <c r="D11" s="54">
        <v>0.33</v>
      </c>
      <c r="E11" s="5">
        <f t="shared" si="0"/>
        <v>46200</v>
      </c>
      <c r="F11" s="55">
        <v>3</v>
      </c>
      <c r="G11" s="191">
        <f t="shared" si="1"/>
        <v>138600</v>
      </c>
      <c r="H11" s="90">
        <v>21073.02</v>
      </c>
      <c r="I11" s="90">
        <v>25126.98</v>
      </c>
      <c r="J11" s="90">
        <v>21073.02</v>
      </c>
      <c r="K11" s="90">
        <v>25126.98</v>
      </c>
      <c r="L11" s="90">
        <v>21073.02</v>
      </c>
      <c r="M11" s="90">
        <v>25126.98</v>
      </c>
      <c r="N11" s="40">
        <f t="shared" ref="N11:N13" si="2">SUM(H11:M11)</f>
        <v>138600</v>
      </c>
    </row>
    <row r="12" spans="2:14" x14ac:dyDescent="0.25">
      <c r="B12" s="48" t="s">
        <v>124</v>
      </c>
      <c r="C12" s="52">
        <v>90000</v>
      </c>
      <c r="D12" s="54">
        <v>0.33</v>
      </c>
      <c r="E12" s="5">
        <f t="shared" si="0"/>
        <v>29700</v>
      </c>
      <c r="F12" s="55">
        <v>3</v>
      </c>
      <c r="G12" s="191">
        <f t="shared" si="1"/>
        <v>89100</v>
      </c>
      <c r="H12" s="90">
        <v>13546.94</v>
      </c>
      <c r="I12" s="90">
        <v>16153.06</v>
      </c>
      <c r="J12" s="90">
        <v>13546.94</v>
      </c>
      <c r="K12" s="90">
        <v>16153.06</v>
      </c>
      <c r="L12" s="90">
        <v>13546.94</v>
      </c>
      <c r="M12" s="90">
        <v>16153.06</v>
      </c>
      <c r="N12" s="40">
        <f t="shared" si="2"/>
        <v>89100</v>
      </c>
    </row>
    <row r="13" spans="2:14" x14ac:dyDescent="0.25">
      <c r="B13" s="48" t="s">
        <v>128</v>
      </c>
      <c r="C13" s="52">
        <v>90000</v>
      </c>
      <c r="D13" s="54">
        <v>0.33</v>
      </c>
      <c r="E13" s="5">
        <f t="shared" si="0"/>
        <v>29700</v>
      </c>
      <c r="F13" s="55">
        <v>3</v>
      </c>
      <c r="G13" s="191">
        <f t="shared" si="1"/>
        <v>89100</v>
      </c>
      <c r="H13" s="90">
        <v>13546.94</v>
      </c>
      <c r="I13" s="90">
        <v>16153.06</v>
      </c>
      <c r="J13" s="90">
        <v>13546.94</v>
      </c>
      <c r="K13" s="90">
        <v>16153.06</v>
      </c>
      <c r="L13" s="90">
        <v>13546.94</v>
      </c>
      <c r="M13" s="90">
        <v>16153.06</v>
      </c>
      <c r="N13" s="40">
        <f t="shared" si="2"/>
        <v>89100</v>
      </c>
    </row>
    <row r="14" spans="2:14" x14ac:dyDescent="0.25">
      <c r="B14" s="48" t="s">
        <v>126</v>
      </c>
      <c r="C14" s="52">
        <v>45000</v>
      </c>
      <c r="D14" s="54">
        <v>0.15</v>
      </c>
      <c r="E14" s="5">
        <f t="shared" si="0"/>
        <v>6750</v>
      </c>
      <c r="F14" s="55">
        <v>3</v>
      </c>
      <c r="G14" s="191">
        <f t="shared" si="1"/>
        <v>20250</v>
      </c>
      <c r="H14" s="90">
        <v>3078.85</v>
      </c>
      <c r="I14" s="90">
        <v>3671.15</v>
      </c>
      <c r="J14" s="90">
        <v>3078.85</v>
      </c>
      <c r="K14" s="90">
        <v>3671.15</v>
      </c>
      <c r="L14" s="90">
        <v>3078.85</v>
      </c>
      <c r="M14" s="90">
        <v>3671.15</v>
      </c>
      <c r="N14" s="40">
        <f>SUM(H14:M14)</f>
        <v>20250</v>
      </c>
    </row>
    <row r="15" spans="2:14" x14ac:dyDescent="0.25">
      <c r="B15" s="48" t="s">
        <v>135</v>
      </c>
      <c r="C15" s="52">
        <v>90000</v>
      </c>
      <c r="D15" s="54">
        <v>1</v>
      </c>
      <c r="E15" s="5">
        <f t="shared" si="0"/>
        <v>90000</v>
      </c>
      <c r="F15" s="55">
        <v>3</v>
      </c>
      <c r="G15" s="191">
        <f t="shared" si="1"/>
        <v>270000</v>
      </c>
      <c r="H15" s="90">
        <v>41051.339999999997</v>
      </c>
      <c r="I15" s="90">
        <v>48948.66</v>
      </c>
      <c r="J15" s="90">
        <v>41051.339999999997</v>
      </c>
      <c r="K15" s="90">
        <v>48948.66</v>
      </c>
      <c r="L15" s="90">
        <v>41051.339999999997</v>
      </c>
      <c r="M15" s="90">
        <v>48948.66</v>
      </c>
      <c r="N15" s="110">
        <f>SUM(H15:M15)</f>
        <v>270000</v>
      </c>
    </row>
    <row r="16" spans="2:14" x14ac:dyDescent="0.25">
      <c r="B16" s="115" t="s">
        <v>15</v>
      </c>
      <c r="C16" s="116"/>
      <c r="D16" s="116"/>
      <c r="E16" s="116"/>
      <c r="F16" s="117"/>
      <c r="G16" s="190">
        <f>SUM(G10:G15)</f>
        <v>1057050</v>
      </c>
      <c r="H16" s="61">
        <f>SUM(H10:H15)</f>
        <v>160715.99</v>
      </c>
      <c r="I16" s="61">
        <f t="shared" ref="I16:L16" si="3">SUM(I10:I15)</f>
        <v>191634.01</v>
      </c>
      <c r="J16" s="61">
        <f t="shared" si="3"/>
        <v>160715.99</v>
      </c>
      <c r="K16" s="61">
        <f t="shared" si="3"/>
        <v>191634.01</v>
      </c>
      <c r="L16" s="61">
        <f t="shared" si="3"/>
        <v>160715.99</v>
      </c>
      <c r="M16" s="61">
        <f>SUM(M10:M15)</f>
        <v>191634.01</v>
      </c>
      <c r="N16" s="192">
        <f>SUM(H16:M16)</f>
        <v>1057050</v>
      </c>
    </row>
    <row r="17" spans="2:14" x14ac:dyDescent="0.25">
      <c r="B17" s="115" t="s">
        <v>16</v>
      </c>
      <c r="C17" s="116"/>
      <c r="D17" s="116"/>
      <c r="E17" s="117"/>
      <c r="F17" s="59">
        <v>0.23569999999999999</v>
      </c>
      <c r="G17" s="190">
        <f>G16*F17</f>
        <v>249146.685</v>
      </c>
      <c r="H17" s="61">
        <f>$F$17*H16</f>
        <v>37880.758842999996</v>
      </c>
      <c r="I17" s="61">
        <f t="shared" ref="I17:M17" si="4">$F$17*I16</f>
        <v>45168.136157000001</v>
      </c>
      <c r="J17" s="61">
        <f t="shared" si="4"/>
        <v>37880.758842999996</v>
      </c>
      <c r="K17" s="61">
        <f t="shared" si="4"/>
        <v>45168.136157000001</v>
      </c>
      <c r="L17" s="61">
        <f t="shared" si="4"/>
        <v>37880.758842999996</v>
      </c>
      <c r="M17" s="61">
        <f t="shared" si="4"/>
        <v>45168.136157000001</v>
      </c>
      <c r="N17" s="192">
        <f>SUM(H17:M17)</f>
        <v>249146.68499999997</v>
      </c>
    </row>
    <row r="18" spans="2:14" x14ac:dyDescent="0.25">
      <c r="B18" s="18"/>
      <c r="C18" s="19"/>
      <c r="D18" s="19"/>
      <c r="E18" s="19"/>
      <c r="F18" s="19"/>
      <c r="G18" s="21"/>
      <c r="H18" s="9"/>
    </row>
    <row r="19" spans="2:14" x14ac:dyDescent="0.25">
      <c r="B19" s="15"/>
      <c r="C19" s="20"/>
      <c r="D19" s="20"/>
      <c r="E19" s="20"/>
      <c r="F19" s="20"/>
      <c r="G19" s="22"/>
      <c r="H19" s="23"/>
    </row>
    <row r="20" spans="2:14" x14ac:dyDescent="0.25">
      <c r="B20" s="118" t="s">
        <v>17</v>
      </c>
      <c r="C20" s="116"/>
      <c r="D20" s="116"/>
      <c r="E20" s="116"/>
      <c r="F20" s="116"/>
      <c r="G20" s="117"/>
    </row>
    <row r="21" spans="2:14" x14ac:dyDescent="0.25">
      <c r="B21" s="6" t="s">
        <v>6</v>
      </c>
      <c r="C21" s="6" t="s">
        <v>18</v>
      </c>
      <c r="D21" s="124" t="s">
        <v>19</v>
      </c>
      <c r="E21" s="116"/>
      <c r="F21" s="116"/>
      <c r="G21" s="117"/>
    </row>
    <row r="22" spans="2:14" ht="68.45" customHeight="1" x14ac:dyDescent="0.25">
      <c r="B22" s="107" t="s">
        <v>20</v>
      </c>
      <c r="C22" s="107" t="s">
        <v>21</v>
      </c>
      <c r="D22" s="119" t="s">
        <v>127</v>
      </c>
      <c r="E22" s="120"/>
      <c r="F22" s="120"/>
      <c r="G22" s="121"/>
    </row>
    <row r="23" spans="2:14" ht="43.9" customHeight="1" x14ac:dyDescent="0.25">
      <c r="B23" s="51" t="s">
        <v>132</v>
      </c>
      <c r="C23" s="51" t="s">
        <v>131</v>
      </c>
      <c r="D23" s="119" t="s">
        <v>136</v>
      </c>
      <c r="E23" s="120"/>
      <c r="F23" s="120"/>
      <c r="G23" s="121"/>
    </row>
    <row r="24" spans="2:14" ht="48" customHeight="1" x14ac:dyDescent="0.25">
      <c r="B24" s="51" t="s">
        <v>122</v>
      </c>
      <c r="C24" s="51" t="s">
        <v>121</v>
      </c>
      <c r="D24" s="119" t="s">
        <v>137</v>
      </c>
      <c r="E24" s="120"/>
      <c r="F24" s="120"/>
      <c r="G24" s="121"/>
    </row>
    <row r="25" spans="2:14" x14ac:dyDescent="0.25">
      <c r="B25" s="51" t="s">
        <v>124</v>
      </c>
      <c r="C25" s="51" t="s">
        <v>125</v>
      </c>
      <c r="D25" s="108"/>
      <c r="E25" s="109"/>
      <c r="F25" s="109"/>
      <c r="G25" s="104"/>
    </row>
    <row r="26" spans="2:14" x14ac:dyDescent="0.25">
      <c r="B26" s="51" t="s">
        <v>123</v>
      </c>
      <c r="C26" s="51" t="s">
        <v>129</v>
      </c>
      <c r="D26" s="108"/>
      <c r="E26" s="109"/>
      <c r="F26" s="109"/>
      <c r="G26" s="104"/>
    </row>
    <row r="27" spans="2:14" x14ac:dyDescent="0.25">
      <c r="B27" s="51" t="s">
        <v>126</v>
      </c>
      <c r="C27" s="51" t="s">
        <v>133</v>
      </c>
      <c r="D27" s="108"/>
      <c r="E27" s="109"/>
      <c r="F27" s="109"/>
      <c r="G27" s="104"/>
    </row>
    <row r="28" spans="2:14" x14ac:dyDescent="0.25">
      <c r="B28" s="51" t="s">
        <v>132</v>
      </c>
      <c r="C28" s="51" t="s">
        <v>134</v>
      </c>
      <c r="D28" s="112"/>
      <c r="E28" s="113"/>
      <c r="F28" s="113"/>
      <c r="G28" s="114"/>
    </row>
  </sheetData>
  <sheetProtection formatCells="0" formatColumns="0" formatRows="0" insertColumns="0" insertRows="0" insertHyperlinks="0" deleteColumns="0" deleteRows="0" sort="0"/>
  <mergeCells count="14">
    <mergeCell ref="B6:G6"/>
    <mergeCell ref="B5:G5"/>
    <mergeCell ref="B17:E17"/>
    <mergeCell ref="B20:G20"/>
    <mergeCell ref="D21:G21"/>
    <mergeCell ref="H8:I8"/>
    <mergeCell ref="J8:K8"/>
    <mergeCell ref="L8:M8"/>
    <mergeCell ref="D28:G28"/>
    <mergeCell ref="B16:F16"/>
    <mergeCell ref="B8:G8"/>
    <mergeCell ref="D23:G23"/>
    <mergeCell ref="D24:G24"/>
    <mergeCell ref="D22:G22"/>
  </mergeCells>
  <conditionalFormatting sqref="N10">
    <cfRule type="cellIs" dxfId="27" priority="12" operator="notEqual">
      <formula>$G$10</formula>
    </cfRule>
    <cfRule type="cellIs" dxfId="26" priority="13" operator="equal">
      <formula>$G$10</formula>
    </cfRule>
  </conditionalFormatting>
  <conditionalFormatting sqref="N11">
    <cfRule type="cellIs" dxfId="25" priority="14" operator="notEqual">
      <formula>$G$11</formula>
    </cfRule>
    <cfRule type="cellIs" dxfId="24" priority="15" operator="equal">
      <formula>$G$11</formula>
    </cfRule>
  </conditionalFormatting>
  <conditionalFormatting sqref="N12">
    <cfRule type="cellIs" dxfId="23" priority="10" operator="notEqual">
      <formula>$G$12</formula>
    </cfRule>
    <cfRule type="cellIs" dxfId="22" priority="11" operator="equal">
      <formula>$G$12</formula>
    </cfRule>
  </conditionalFormatting>
  <conditionalFormatting sqref="N13">
    <cfRule type="cellIs" dxfId="21" priority="8" operator="notEqual">
      <formula>$G$13</formula>
    </cfRule>
    <cfRule type="cellIs" dxfId="20" priority="9" operator="equal">
      <formula>$G$13</formula>
    </cfRule>
  </conditionalFormatting>
  <conditionalFormatting sqref="N14">
    <cfRule type="cellIs" dxfId="19" priority="6" operator="notEqual">
      <formula>$G$14</formula>
    </cfRule>
    <cfRule type="cellIs" dxfId="18" priority="7" operator="equal">
      <formula>$G$14</formula>
    </cfRule>
  </conditionalFormatting>
  <conditionalFormatting sqref="N16:N17">
    <cfRule type="cellIs" dxfId="15" priority="4" operator="notEqual">
      <formula>G16</formula>
    </cfRule>
    <cfRule type="cellIs" dxfId="14" priority="5" operator="equal">
      <formula>G16</formula>
    </cfRule>
  </conditionalFormatting>
  <conditionalFormatting sqref="N15">
    <cfRule type="cellIs" dxfId="17" priority="2" operator="equal">
      <formula>$G$15</formula>
    </cfRule>
    <cfRule type="cellIs" dxfId="16" priority="1" operator="notEqual">
      <formula>$G$15</formula>
    </cfRule>
  </conditionalFormatting>
  <pageMargins left="0.7" right="0.7" top="0.75" bottom="0.75" header="0.3" footer="0.3"/>
  <pageSetup scale="9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L198"/>
  <sheetViews>
    <sheetView topLeftCell="D10" zoomScale="115" zoomScaleNormal="115" workbookViewId="0">
      <selection activeCell="I67" sqref="I67"/>
    </sheetView>
  </sheetViews>
  <sheetFormatPr defaultColWidth="3.7109375" defaultRowHeight="15" x14ac:dyDescent="0.25"/>
  <cols>
    <col min="2" max="2" width="28" customWidth="1"/>
    <col min="3" max="3" width="21.42578125" bestFit="1" customWidth="1"/>
    <col min="4" max="4" width="46.5703125" bestFit="1" customWidth="1"/>
    <col min="5" max="5" width="34.5703125" customWidth="1"/>
    <col min="6" max="6" width="15.140625" customWidth="1"/>
    <col min="7" max="7" width="12.85546875" customWidth="1"/>
    <col min="8" max="8" width="15.28515625" bestFit="1" customWidth="1"/>
    <col min="9" max="9" width="12.7109375" bestFit="1" customWidth="1"/>
    <col min="10" max="10" width="15.28515625" customWidth="1"/>
    <col min="11" max="11" width="12.140625" bestFit="1" customWidth="1"/>
    <col min="12" max="12" width="12.7109375" customWidth="1"/>
  </cols>
  <sheetData>
    <row r="1" spans="2:12" ht="15.75" thickBot="1" x14ac:dyDescent="0.3">
      <c r="B1" s="14"/>
      <c r="C1" s="14"/>
      <c r="D1" s="14"/>
      <c r="E1" s="14"/>
      <c r="F1" s="14"/>
    </row>
    <row r="2" spans="2:12" ht="42.75" customHeight="1" thickBot="1" x14ac:dyDescent="0.3">
      <c r="B2" s="14"/>
      <c r="C2" s="14"/>
      <c r="D2" s="14"/>
      <c r="F2" s="57" t="s">
        <v>22</v>
      </c>
      <c r="G2" s="58">
        <v>36</v>
      </c>
      <c r="I2" s="158" t="s">
        <v>23</v>
      </c>
      <c r="J2" s="159"/>
      <c r="K2" s="154" t="s">
        <v>24</v>
      </c>
      <c r="L2" s="155"/>
    </row>
    <row r="3" spans="2:12" x14ac:dyDescent="0.25">
      <c r="B3" s="14"/>
      <c r="C3" s="14"/>
      <c r="D3" s="14"/>
      <c r="E3" s="14"/>
      <c r="F3" s="14"/>
      <c r="I3" s="64" t="s">
        <v>25</v>
      </c>
      <c r="J3" s="76">
        <v>2000000</v>
      </c>
      <c r="K3" s="156"/>
      <c r="L3" s="157"/>
    </row>
    <row r="4" spans="2:12" ht="15.75" thickBot="1" x14ac:dyDescent="0.3">
      <c r="B4" s="14"/>
      <c r="C4" s="14"/>
      <c r="D4" s="14"/>
      <c r="E4" s="14"/>
      <c r="F4" s="14"/>
      <c r="I4" s="65" t="s">
        <v>26</v>
      </c>
      <c r="J4" s="80">
        <f>SUM(H17,J17,L17,H23,J23,L23,H31,J31,L31,H39,J39,L39,H44,J44,L44,H52,J52,L52,H59,J59,L59, 'Staffing Plan'!I16,'Staffing Plan'!K16,'Staffing Plan'!M16,'Staffing Plan'!I17,'Staffing Plan'!K17,'Staffing Plan'!M17)</f>
        <v>6239941.7884710003</v>
      </c>
      <c r="K4" s="169" t="str">
        <f>IF(SUM(J3:J4)=SUM(F6,F9,F17,F23,F31,F39,F44,F52,F59), "Yes", "No")</f>
        <v>No</v>
      </c>
      <c r="L4" s="170"/>
    </row>
    <row r="5" spans="2:12" ht="15" customHeight="1" x14ac:dyDescent="0.25">
      <c r="B5" s="103" t="s">
        <v>27</v>
      </c>
      <c r="C5" s="71"/>
      <c r="D5" s="13"/>
      <c r="E5" s="13"/>
      <c r="F5" s="72"/>
    </row>
    <row r="6" spans="2:12" x14ac:dyDescent="0.25">
      <c r="B6" s="115" t="s">
        <v>15</v>
      </c>
      <c r="C6" s="131"/>
      <c r="D6" s="131"/>
      <c r="E6" s="132"/>
      <c r="F6" s="12">
        <f>'Staffing Plan'!G16</f>
        <v>1057050</v>
      </c>
    </row>
    <row r="7" spans="2:12" ht="15.75" thickBot="1" x14ac:dyDescent="0.3">
      <c r="B7" s="8"/>
      <c r="C7" s="102"/>
      <c r="D7" s="102"/>
      <c r="E7" s="8"/>
      <c r="F7" s="11"/>
    </row>
    <row r="8" spans="2:12" ht="15.75" thickBot="1" x14ac:dyDescent="0.3">
      <c r="B8" s="135" t="s">
        <v>28</v>
      </c>
      <c r="C8" s="136"/>
      <c r="D8" s="136"/>
      <c r="E8" s="136"/>
      <c r="F8" s="136"/>
      <c r="G8" s="160" t="s">
        <v>29</v>
      </c>
      <c r="H8" s="161"/>
      <c r="I8" s="161"/>
      <c r="J8" s="161"/>
      <c r="K8" s="161"/>
      <c r="L8" s="162"/>
    </row>
    <row r="9" spans="2:12" x14ac:dyDescent="0.25">
      <c r="B9" s="115" t="s">
        <v>30</v>
      </c>
      <c r="C9" s="131"/>
      <c r="D9" s="131"/>
      <c r="E9" s="132"/>
      <c r="F9" s="70">
        <f>'Staffing Plan'!G17</f>
        <v>249146.685</v>
      </c>
      <c r="G9" s="163" t="s">
        <v>31</v>
      </c>
      <c r="H9" s="164"/>
      <c r="I9" s="164"/>
      <c r="J9" s="164"/>
      <c r="K9" s="164"/>
      <c r="L9" s="165"/>
    </row>
    <row r="10" spans="2:12" ht="15.75" thickBot="1" x14ac:dyDescent="0.3">
      <c r="B10" s="8"/>
      <c r="C10" s="8"/>
      <c r="D10" s="8"/>
      <c r="E10" s="8"/>
      <c r="F10" s="11"/>
      <c r="G10" s="166"/>
      <c r="H10" s="167"/>
      <c r="I10" s="167"/>
      <c r="J10" s="167"/>
      <c r="K10" s="167"/>
      <c r="L10" s="168"/>
    </row>
    <row r="11" spans="2:12" x14ac:dyDescent="0.25">
      <c r="B11" s="135" t="s">
        <v>32</v>
      </c>
      <c r="C11" s="136"/>
      <c r="D11" s="136"/>
      <c r="E11" s="136"/>
      <c r="F11" s="137"/>
      <c r="G11" s="151" t="s">
        <v>2</v>
      </c>
      <c r="H11" s="151"/>
      <c r="I11" s="151" t="s">
        <v>3</v>
      </c>
      <c r="J11" s="151"/>
      <c r="K11" s="151" t="s">
        <v>4</v>
      </c>
      <c r="L11" s="151"/>
    </row>
    <row r="12" spans="2:12" ht="26.25" x14ac:dyDescent="0.25">
      <c r="B12" s="60" t="s">
        <v>33</v>
      </c>
      <c r="C12" s="60" t="s">
        <v>34</v>
      </c>
      <c r="D12" s="125" t="s">
        <v>35</v>
      </c>
      <c r="E12" s="126"/>
      <c r="F12" s="60" t="s">
        <v>36</v>
      </c>
      <c r="G12" s="82" t="s">
        <v>12</v>
      </c>
      <c r="H12" s="82" t="s">
        <v>13</v>
      </c>
      <c r="I12" s="82" t="s">
        <v>12</v>
      </c>
      <c r="J12" s="82" t="s">
        <v>13</v>
      </c>
      <c r="K12" s="82" t="s">
        <v>12</v>
      </c>
      <c r="L12" s="82" t="s">
        <v>13</v>
      </c>
    </row>
    <row r="13" spans="2:12" ht="47.45" customHeight="1" x14ac:dyDescent="0.25">
      <c r="B13" s="48"/>
      <c r="C13" s="48"/>
      <c r="D13" s="138" t="s">
        <v>130</v>
      </c>
      <c r="E13" s="139"/>
      <c r="F13" s="105">
        <f>SUM(G13:L13)</f>
        <v>150000</v>
      </c>
      <c r="G13" s="49">
        <v>9080</v>
      </c>
      <c r="H13" s="106">
        <v>40920</v>
      </c>
      <c r="I13" s="49">
        <v>9080</v>
      </c>
      <c r="J13" s="106">
        <v>40920</v>
      </c>
      <c r="K13" s="49">
        <v>9080</v>
      </c>
      <c r="L13" s="106">
        <v>40920</v>
      </c>
    </row>
    <row r="14" spans="2:12" ht="15.75" x14ac:dyDescent="0.25">
      <c r="B14" s="48"/>
      <c r="C14" s="48"/>
      <c r="D14" s="129"/>
      <c r="E14" s="130"/>
      <c r="F14" s="62">
        <f t="shared" ref="F14:F16" si="0">SUM(G14:L14)</f>
        <v>0</v>
      </c>
      <c r="G14" s="49"/>
      <c r="H14" s="90"/>
      <c r="I14" s="50"/>
      <c r="J14" s="90"/>
      <c r="K14" s="50"/>
      <c r="L14" s="90"/>
    </row>
    <row r="15" spans="2:12" ht="15.75" x14ac:dyDescent="0.25">
      <c r="B15" s="48"/>
      <c r="C15" s="48"/>
      <c r="D15" s="129"/>
      <c r="E15" s="130"/>
      <c r="F15" s="62">
        <f t="shared" si="0"/>
        <v>0</v>
      </c>
      <c r="G15" s="49"/>
      <c r="H15" s="90"/>
      <c r="I15" s="50"/>
      <c r="J15" s="90"/>
      <c r="K15" s="50"/>
      <c r="L15" s="90"/>
    </row>
    <row r="16" spans="2:12" ht="15.75" x14ac:dyDescent="0.25">
      <c r="B16" s="48"/>
      <c r="C16" s="48"/>
      <c r="D16" s="129"/>
      <c r="E16" s="130"/>
      <c r="F16" s="62">
        <f t="shared" si="0"/>
        <v>0</v>
      </c>
      <c r="G16" s="49"/>
      <c r="H16" s="90"/>
      <c r="I16" s="50"/>
      <c r="J16" s="90"/>
      <c r="K16" s="50"/>
      <c r="L16" s="90"/>
    </row>
    <row r="17" spans="2:12" x14ac:dyDescent="0.25">
      <c r="B17" s="115" t="s">
        <v>37</v>
      </c>
      <c r="C17" s="131"/>
      <c r="D17" s="131"/>
      <c r="E17" s="132"/>
      <c r="F17" s="75">
        <f>SUM(F13:F16)</f>
        <v>150000</v>
      </c>
      <c r="G17" s="75">
        <f t="shared" ref="G17:L17" si="1">SUM(G13:G16)</f>
        <v>9080</v>
      </c>
      <c r="H17" s="94">
        <f t="shared" si="1"/>
        <v>40920</v>
      </c>
      <c r="I17" s="75">
        <f t="shared" si="1"/>
        <v>9080</v>
      </c>
      <c r="J17" s="90">
        <f t="shared" si="1"/>
        <v>40920</v>
      </c>
      <c r="K17" s="75">
        <f t="shared" si="1"/>
        <v>9080</v>
      </c>
      <c r="L17" s="90">
        <f t="shared" si="1"/>
        <v>40920</v>
      </c>
    </row>
    <row r="18" spans="2:12" x14ac:dyDescent="0.25">
      <c r="B18" s="8"/>
      <c r="C18" s="8"/>
      <c r="D18" s="8"/>
      <c r="E18" s="8"/>
      <c r="F18" s="9"/>
    </row>
    <row r="19" spans="2:12" ht="15" customHeight="1" x14ac:dyDescent="0.25">
      <c r="B19" s="135" t="s">
        <v>38</v>
      </c>
      <c r="C19" s="136"/>
      <c r="D19" s="136"/>
      <c r="E19" s="136"/>
      <c r="F19" s="137"/>
      <c r="G19" s="111" t="s">
        <v>2</v>
      </c>
      <c r="H19" s="111"/>
      <c r="I19" s="111" t="s">
        <v>3</v>
      </c>
      <c r="J19" s="111"/>
      <c r="K19" s="111" t="s">
        <v>4</v>
      </c>
      <c r="L19" s="111"/>
    </row>
    <row r="20" spans="2:12" ht="30" x14ac:dyDescent="0.25">
      <c r="B20" s="6" t="s">
        <v>39</v>
      </c>
      <c r="C20" s="6" t="s">
        <v>40</v>
      </c>
      <c r="D20" s="125" t="s">
        <v>35</v>
      </c>
      <c r="E20" s="126"/>
      <c r="F20" s="6" t="s">
        <v>36</v>
      </c>
      <c r="G20" s="82" t="s">
        <v>12</v>
      </c>
      <c r="H20" s="84" t="s">
        <v>13</v>
      </c>
      <c r="I20" s="82" t="s">
        <v>12</v>
      </c>
      <c r="J20" s="82" t="s">
        <v>13</v>
      </c>
      <c r="K20" s="82" t="s">
        <v>12</v>
      </c>
      <c r="L20" s="82" t="s">
        <v>13</v>
      </c>
    </row>
    <row r="21" spans="2:12" x14ac:dyDescent="0.25">
      <c r="B21" s="6"/>
      <c r="C21" s="6"/>
      <c r="D21" s="124"/>
      <c r="E21" s="127"/>
      <c r="F21" s="66">
        <f>SUM(G21:L21)</f>
        <v>30000</v>
      </c>
      <c r="G21" s="73">
        <v>1816.06</v>
      </c>
      <c r="H21" s="90">
        <v>8183.94</v>
      </c>
      <c r="I21" s="73">
        <v>1816.06</v>
      </c>
      <c r="J21" s="90">
        <v>8183.94</v>
      </c>
      <c r="K21" s="73">
        <v>1816.06</v>
      </c>
      <c r="L21" s="90">
        <v>8183.94</v>
      </c>
    </row>
    <row r="22" spans="2:12" ht="15.75" x14ac:dyDescent="0.25">
      <c r="B22" s="48"/>
      <c r="C22" s="48"/>
      <c r="D22" s="129"/>
      <c r="E22" s="130"/>
      <c r="F22" s="66">
        <f>SUM(G22:L22)</f>
        <v>0</v>
      </c>
      <c r="G22" s="49"/>
      <c r="H22" s="90"/>
      <c r="I22" s="50"/>
      <c r="J22" s="90"/>
      <c r="K22" s="50"/>
      <c r="L22" s="90"/>
    </row>
    <row r="23" spans="2:12" x14ac:dyDescent="0.25">
      <c r="B23" s="115" t="s">
        <v>41</v>
      </c>
      <c r="C23" s="131"/>
      <c r="D23" s="131"/>
      <c r="E23" s="132"/>
      <c r="F23" s="61">
        <f>SUM(F21:F22)</f>
        <v>30000</v>
      </c>
      <c r="G23" s="62">
        <f>SUM(G21:G22)</f>
        <v>1816.06</v>
      </c>
      <c r="H23" s="90">
        <f>SUM(H21:H22)</f>
        <v>8183.94</v>
      </c>
      <c r="I23" s="62">
        <f t="shared" ref="I23:L23" si="2">SUM(I21:I22)</f>
        <v>1816.06</v>
      </c>
      <c r="J23" s="90">
        <f t="shared" si="2"/>
        <v>8183.94</v>
      </c>
      <c r="K23" s="62">
        <f t="shared" si="2"/>
        <v>1816.06</v>
      </c>
      <c r="L23" s="90">
        <f t="shared" si="2"/>
        <v>8183.94</v>
      </c>
    </row>
    <row r="25" spans="2:12" ht="15" customHeight="1" x14ac:dyDescent="0.25">
      <c r="B25" s="148" t="s">
        <v>42</v>
      </c>
      <c r="C25" s="136"/>
      <c r="D25" s="136"/>
      <c r="E25" s="136"/>
      <c r="F25" s="137"/>
      <c r="G25" s="111" t="s">
        <v>2</v>
      </c>
      <c r="H25" s="111"/>
      <c r="I25" s="111" t="s">
        <v>3</v>
      </c>
      <c r="J25" s="111"/>
      <c r="K25" s="111" t="s">
        <v>4</v>
      </c>
      <c r="L25" s="111"/>
    </row>
    <row r="26" spans="2:12" ht="30" x14ac:dyDescent="0.25">
      <c r="B26" s="6" t="s">
        <v>43</v>
      </c>
      <c r="C26" s="6" t="s">
        <v>40</v>
      </c>
      <c r="D26" s="125" t="s">
        <v>35</v>
      </c>
      <c r="E26" s="126"/>
      <c r="F26" s="6" t="s">
        <v>36</v>
      </c>
      <c r="G26" s="82" t="s">
        <v>12</v>
      </c>
      <c r="H26" s="84" t="s">
        <v>13</v>
      </c>
      <c r="I26" s="82" t="s">
        <v>12</v>
      </c>
      <c r="J26" s="82" t="s">
        <v>13</v>
      </c>
      <c r="K26" s="82" t="s">
        <v>12</v>
      </c>
      <c r="L26" s="82" t="s">
        <v>13</v>
      </c>
    </row>
    <row r="27" spans="2:12" ht="15.75" x14ac:dyDescent="0.25">
      <c r="B27" s="48"/>
      <c r="C27" s="48"/>
      <c r="D27" s="129"/>
      <c r="E27" s="130"/>
      <c r="F27" s="62">
        <f>SUM(G27:L27)</f>
        <v>111000</v>
      </c>
      <c r="G27" s="49">
        <v>6719.2</v>
      </c>
      <c r="H27" s="90">
        <v>30280.799999999999</v>
      </c>
      <c r="I27" s="50">
        <v>6719.2</v>
      </c>
      <c r="J27" s="90">
        <v>30280.799999999999</v>
      </c>
      <c r="K27" s="50">
        <v>6719.2</v>
      </c>
      <c r="L27" s="90">
        <v>30280.799999999999</v>
      </c>
    </row>
    <row r="28" spans="2:12" ht="15.75" x14ac:dyDescent="0.25">
      <c r="B28" s="48"/>
      <c r="C28" s="48"/>
      <c r="D28" s="129"/>
      <c r="E28" s="130"/>
      <c r="F28" s="62">
        <f t="shared" ref="F28:F30" si="3">SUM(G28:L28)</f>
        <v>0</v>
      </c>
      <c r="G28" s="49"/>
      <c r="H28" s="90"/>
      <c r="I28" s="50"/>
      <c r="J28" s="90"/>
      <c r="K28" s="50"/>
      <c r="L28" s="90"/>
    </row>
    <row r="29" spans="2:12" x14ac:dyDescent="0.25">
      <c r="B29" s="48"/>
      <c r="C29" s="48"/>
      <c r="D29" s="129"/>
      <c r="E29" s="130"/>
      <c r="F29" s="62">
        <f t="shared" si="3"/>
        <v>0</v>
      </c>
      <c r="G29" s="50"/>
      <c r="H29" s="90"/>
      <c r="I29" s="50"/>
      <c r="J29" s="90"/>
      <c r="K29" s="50"/>
      <c r="L29" s="90"/>
    </row>
    <row r="30" spans="2:12" ht="29.1" customHeight="1" x14ac:dyDescent="0.25">
      <c r="B30" s="48"/>
      <c r="C30" s="48"/>
      <c r="D30" s="129"/>
      <c r="E30" s="130"/>
      <c r="F30" s="62">
        <f t="shared" si="3"/>
        <v>0</v>
      </c>
      <c r="G30" s="50"/>
      <c r="H30" s="90"/>
      <c r="I30" s="50"/>
      <c r="J30" s="90"/>
      <c r="K30" s="50"/>
      <c r="L30" s="90"/>
    </row>
    <row r="31" spans="2:12" x14ac:dyDescent="0.25">
      <c r="B31" s="115" t="s">
        <v>44</v>
      </c>
      <c r="C31" s="131"/>
      <c r="D31" s="131"/>
      <c r="E31" s="132"/>
      <c r="F31" s="75">
        <f>SUM(F27:F30)</f>
        <v>111000</v>
      </c>
      <c r="G31" s="62">
        <f>SUM(G27:G30)</f>
        <v>6719.2</v>
      </c>
      <c r="H31" s="90">
        <f t="shared" ref="H31:L31" si="4">SUM(H27:H30)</f>
        <v>30280.799999999999</v>
      </c>
      <c r="I31" s="62">
        <f t="shared" si="4"/>
        <v>6719.2</v>
      </c>
      <c r="J31" s="90">
        <f t="shared" si="4"/>
        <v>30280.799999999999</v>
      </c>
      <c r="K31" s="62">
        <f t="shared" si="4"/>
        <v>6719.2</v>
      </c>
      <c r="L31" s="90">
        <f t="shared" si="4"/>
        <v>30280.799999999999</v>
      </c>
    </row>
    <row r="33" spans="2:12" ht="39.75" customHeight="1" x14ac:dyDescent="0.25">
      <c r="B33" s="148" t="s">
        <v>115</v>
      </c>
      <c r="C33" s="136"/>
      <c r="D33" s="136"/>
      <c r="E33" s="136"/>
      <c r="F33" s="137"/>
      <c r="G33" s="111" t="s">
        <v>2</v>
      </c>
      <c r="H33" s="111"/>
      <c r="I33" s="111" t="s">
        <v>3</v>
      </c>
      <c r="J33" s="111"/>
      <c r="K33" s="111" t="s">
        <v>4</v>
      </c>
      <c r="L33" s="111"/>
    </row>
    <row r="34" spans="2:12" ht="30" x14ac:dyDescent="0.25">
      <c r="B34" s="16" t="s">
        <v>45</v>
      </c>
      <c r="C34" s="16" t="s">
        <v>46</v>
      </c>
      <c r="D34" s="124" t="s">
        <v>116</v>
      </c>
      <c r="E34" s="127"/>
      <c r="F34" s="6" t="s">
        <v>36</v>
      </c>
      <c r="G34" s="82" t="s">
        <v>12</v>
      </c>
      <c r="H34" s="82" t="s">
        <v>13</v>
      </c>
      <c r="I34" s="82" t="s">
        <v>12</v>
      </c>
      <c r="J34" s="82" t="s">
        <v>13</v>
      </c>
      <c r="K34" s="82" t="s">
        <v>12</v>
      </c>
      <c r="L34" s="82" t="s">
        <v>13</v>
      </c>
    </row>
    <row r="35" spans="2:12" ht="30.6" customHeight="1" x14ac:dyDescent="0.25">
      <c r="B35" s="51"/>
      <c r="C35" s="51" t="s">
        <v>47</v>
      </c>
      <c r="D35" s="133"/>
      <c r="E35" s="134"/>
      <c r="F35" s="67">
        <f>SUM(G35:L35)</f>
        <v>5139000</v>
      </c>
      <c r="G35" s="49">
        <v>311080.8</v>
      </c>
      <c r="H35" s="90">
        <v>1401919.2</v>
      </c>
      <c r="I35" s="50">
        <v>311080.8</v>
      </c>
      <c r="J35" s="90">
        <v>1401919.2</v>
      </c>
      <c r="K35" s="50">
        <v>311080.8</v>
      </c>
      <c r="L35" s="90">
        <v>1401919.2</v>
      </c>
    </row>
    <row r="36" spans="2:12" ht="15.75" x14ac:dyDescent="0.25">
      <c r="B36" s="51"/>
      <c r="C36" s="51" t="s">
        <v>48</v>
      </c>
      <c r="D36" s="125"/>
      <c r="E36" s="126"/>
      <c r="F36" s="67">
        <f t="shared" ref="F36:F38" si="5">SUM(G36:L36)</f>
        <v>0</v>
      </c>
      <c r="G36" s="49"/>
      <c r="H36" s="90"/>
      <c r="I36" s="50"/>
      <c r="J36" s="90"/>
      <c r="K36" s="50"/>
      <c r="L36" s="90"/>
    </row>
    <row r="37" spans="2:12" ht="15.75" x14ac:dyDescent="0.25">
      <c r="B37" s="51"/>
      <c r="C37" s="51" t="s">
        <v>48</v>
      </c>
      <c r="D37" s="133"/>
      <c r="E37" s="134"/>
      <c r="F37" s="67">
        <f t="shared" si="5"/>
        <v>0</v>
      </c>
      <c r="G37" s="49"/>
      <c r="H37" s="90"/>
      <c r="I37" s="50"/>
      <c r="J37" s="90"/>
      <c r="K37" s="50"/>
      <c r="L37" s="90"/>
    </row>
    <row r="38" spans="2:12" ht="15.75" x14ac:dyDescent="0.25">
      <c r="B38" s="48"/>
      <c r="C38" s="51" t="s">
        <v>48</v>
      </c>
      <c r="D38" s="129"/>
      <c r="E38" s="130"/>
      <c r="F38" s="67">
        <f t="shared" si="5"/>
        <v>0</v>
      </c>
      <c r="G38" s="49"/>
      <c r="H38" s="90"/>
      <c r="I38" s="50"/>
      <c r="J38" s="90"/>
      <c r="K38" s="50"/>
      <c r="L38" s="90"/>
    </row>
    <row r="39" spans="2:12" x14ac:dyDescent="0.25">
      <c r="B39" s="115" t="s">
        <v>49</v>
      </c>
      <c r="C39" s="131"/>
      <c r="D39" s="131"/>
      <c r="E39" s="132"/>
      <c r="F39" s="75">
        <f>SUM(F35:F38)</f>
        <v>5139000</v>
      </c>
      <c r="G39" s="62">
        <f>SUM(G35:G38)</f>
        <v>311080.8</v>
      </c>
      <c r="H39" s="90">
        <f t="shared" ref="H39:L39" si="6">SUM(H35:H38)</f>
        <v>1401919.2</v>
      </c>
      <c r="I39" s="62">
        <f>SUM(I35:I38)</f>
        <v>311080.8</v>
      </c>
      <c r="J39" s="90">
        <f t="shared" si="6"/>
        <v>1401919.2</v>
      </c>
      <c r="K39" s="62">
        <f t="shared" si="6"/>
        <v>311080.8</v>
      </c>
      <c r="L39" s="90">
        <f t="shared" si="6"/>
        <v>1401919.2</v>
      </c>
    </row>
    <row r="40" spans="2:12" x14ac:dyDescent="0.25">
      <c r="B40" s="8"/>
      <c r="C40" s="8"/>
      <c r="D40" s="8"/>
      <c r="E40" s="8"/>
      <c r="F40" s="9"/>
    </row>
    <row r="41" spans="2:12" x14ac:dyDescent="0.25">
      <c r="B41" s="135" t="s">
        <v>50</v>
      </c>
      <c r="C41" s="136"/>
      <c r="D41" s="136"/>
      <c r="E41" s="136"/>
      <c r="F41" s="137"/>
      <c r="G41" s="111" t="s">
        <v>2</v>
      </c>
      <c r="H41" s="111"/>
      <c r="I41" s="111" t="s">
        <v>3</v>
      </c>
      <c r="J41" s="111"/>
      <c r="K41" s="111" t="s">
        <v>4</v>
      </c>
      <c r="L41" s="111"/>
    </row>
    <row r="42" spans="2:12" ht="30" x14ac:dyDescent="0.25">
      <c r="B42" s="6" t="s">
        <v>51</v>
      </c>
      <c r="C42" s="6" t="s">
        <v>52</v>
      </c>
      <c r="D42" s="124" t="s">
        <v>35</v>
      </c>
      <c r="E42" s="127"/>
      <c r="F42" s="6" t="s">
        <v>36</v>
      </c>
      <c r="G42" s="82" t="s">
        <v>12</v>
      </c>
      <c r="H42" s="84" t="s">
        <v>13</v>
      </c>
      <c r="I42" s="82" t="s">
        <v>12</v>
      </c>
      <c r="J42" s="82" t="s">
        <v>13</v>
      </c>
      <c r="K42" s="82" t="s">
        <v>12</v>
      </c>
      <c r="L42" s="82" t="s">
        <v>13</v>
      </c>
    </row>
    <row r="43" spans="2:12" ht="24.75" customHeight="1" x14ac:dyDescent="0.25">
      <c r="B43" s="48" t="s">
        <v>53</v>
      </c>
      <c r="C43" s="68" t="s">
        <v>53</v>
      </c>
      <c r="D43" s="129" t="s">
        <v>53</v>
      </c>
      <c r="E43" s="130"/>
      <c r="F43" s="62">
        <f>SUM(G43:L43)</f>
        <v>0</v>
      </c>
      <c r="G43" s="49"/>
      <c r="H43" s="90"/>
      <c r="I43" s="50"/>
      <c r="J43" s="90"/>
      <c r="K43" s="50"/>
      <c r="L43" s="90"/>
    </row>
    <row r="44" spans="2:12" x14ac:dyDescent="0.25">
      <c r="B44" s="115" t="s">
        <v>54</v>
      </c>
      <c r="C44" s="131"/>
      <c r="D44" s="131"/>
      <c r="E44" s="132"/>
      <c r="F44" s="75">
        <f>SUM(F43:F43)</f>
        <v>0</v>
      </c>
      <c r="G44" s="62">
        <f>SUM(G43)</f>
        <v>0</v>
      </c>
      <c r="H44" s="90">
        <f t="shared" ref="H44:L44" si="7">SUM(H43)</f>
        <v>0</v>
      </c>
      <c r="I44" s="62">
        <f t="shared" si="7"/>
        <v>0</v>
      </c>
      <c r="J44" s="90">
        <f t="shared" si="7"/>
        <v>0</v>
      </c>
      <c r="K44" s="62">
        <f t="shared" si="7"/>
        <v>0</v>
      </c>
      <c r="L44" s="90">
        <f t="shared" si="7"/>
        <v>0</v>
      </c>
    </row>
    <row r="45" spans="2:12" x14ac:dyDescent="0.25">
      <c r="B45" s="8"/>
      <c r="C45" s="8"/>
      <c r="D45" s="8"/>
      <c r="E45" s="8"/>
      <c r="F45" s="9"/>
    </row>
    <row r="46" spans="2:12" x14ac:dyDescent="0.25">
      <c r="B46" s="135" t="s">
        <v>55</v>
      </c>
      <c r="C46" s="136"/>
      <c r="D46" s="136"/>
      <c r="E46" s="136"/>
      <c r="F46" s="137"/>
      <c r="G46" s="128" t="s">
        <v>2</v>
      </c>
      <c r="H46" s="128"/>
      <c r="I46" s="128" t="s">
        <v>3</v>
      </c>
      <c r="J46" s="128"/>
      <c r="K46" s="128" t="s">
        <v>4</v>
      </c>
      <c r="L46" s="128"/>
    </row>
    <row r="47" spans="2:12" ht="30" x14ac:dyDescent="0.25">
      <c r="B47" s="60" t="s">
        <v>56</v>
      </c>
      <c r="C47" s="60" t="s">
        <v>52</v>
      </c>
      <c r="D47" s="125" t="s">
        <v>35</v>
      </c>
      <c r="E47" s="126"/>
      <c r="F47" s="60" t="s">
        <v>36</v>
      </c>
      <c r="G47" s="83" t="s">
        <v>12</v>
      </c>
      <c r="H47" s="84" t="s">
        <v>13</v>
      </c>
      <c r="I47" s="83" t="s">
        <v>12</v>
      </c>
      <c r="J47" s="83" t="s">
        <v>13</v>
      </c>
      <c r="K47" s="83" t="s">
        <v>12</v>
      </c>
      <c r="L47" s="83" t="s">
        <v>13</v>
      </c>
    </row>
    <row r="48" spans="2:12" x14ac:dyDescent="0.25">
      <c r="B48" s="60"/>
      <c r="C48" s="68"/>
      <c r="D48" s="125"/>
      <c r="E48" s="126"/>
      <c r="F48" s="74">
        <f>SUM(G48:L48)</f>
        <v>1303719</v>
      </c>
      <c r="G48" s="73">
        <v>72698.490000000005</v>
      </c>
      <c r="H48" s="90">
        <v>361874.51</v>
      </c>
      <c r="I48" s="73">
        <v>72698.490000000005</v>
      </c>
      <c r="J48" s="90">
        <v>361874.51</v>
      </c>
      <c r="K48" s="73">
        <v>72698.490000000005</v>
      </c>
      <c r="L48" s="90">
        <v>361874.51</v>
      </c>
    </row>
    <row r="49" spans="2:12" x14ac:dyDescent="0.25">
      <c r="B49" s="60"/>
      <c r="C49" s="68"/>
      <c r="D49" s="125"/>
      <c r="E49" s="126"/>
      <c r="F49" s="74">
        <f t="shared" ref="F49:F51" si="8">SUM(G49:L49)</f>
        <v>0</v>
      </c>
      <c r="G49" s="73"/>
      <c r="H49" s="90"/>
      <c r="I49" s="73"/>
      <c r="J49" s="90"/>
      <c r="K49" s="73"/>
      <c r="L49" s="90"/>
    </row>
    <row r="50" spans="2:12" x14ac:dyDescent="0.25">
      <c r="B50" s="60"/>
      <c r="C50" s="68"/>
      <c r="D50" s="125"/>
      <c r="E50" s="126"/>
      <c r="F50" s="74">
        <f t="shared" si="8"/>
        <v>0</v>
      </c>
      <c r="G50" s="73"/>
      <c r="H50" s="90"/>
      <c r="I50" s="73"/>
      <c r="J50" s="90"/>
      <c r="K50" s="73"/>
      <c r="L50" s="90"/>
    </row>
    <row r="51" spans="2:12" ht="15.75" x14ac:dyDescent="0.25">
      <c r="B51" s="48"/>
      <c r="C51" s="48"/>
      <c r="D51" s="129"/>
      <c r="E51" s="130"/>
      <c r="F51" s="74">
        <f t="shared" si="8"/>
        <v>0</v>
      </c>
      <c r="G51" s="49"/>
      <c r="H51" s="90"/>
      <c r="I51" s="50"/>
      <c r="J51" s="90"/>
      <c r="K51" s="50"/>
      <c r="L51" s="90"/>
    </row>
    <row r="52" spans="2:12" x14ac:dyDescent="0.25">
      <c r="B52" s="171" t="s">
        <v>57</v>
      </c>
      <c r="C52" s="172"/>
      <c r="D52" s="172"/>
      <c r="E52" s="173"/>
      <c r="F52" s="75">
        <f>SUM(F48:F51)</f>
        <v>1303719</v>
      </c>
      <c r="G52" s="75">
        <f t="shared" ref="G52:L52" si="9">SUM(G48:G51)</f>
        <v>72698.490000000005</v>
      </c>
      <c r="H52" s="90">
        <f t="shared" si="9"/>
        <v>361874.51</v>
      </c>
      <c r="I52" s="75">
        <f t="shared" si="9"/>
        <v>72698.490000000005</v>
      </c>
      <c r="J52" s="90">
        <f t="shared" si="9"/>
        <v>361874.51</v>
      </c>
      <c r="K52" s="75">
        <f t="shared" si="9"/>
        <v>72698.490000000005</v>
      </c>
      <c r="L52" s="90">
        <f t="shared" si="9"/>
        <v>361874.51</v>
      </c>
    </row>
    <row r="56" spans="2:12" ht="30" customHeight="1" x14ac:dyDescent="0.25">
      <c r="B56" s="146" t="s">
        <v>117</v>
      </c>
      <c r="C56" s="147"/>
      <c r="D56" s="147"/>
      <c r="E56" s="147"/>
      <c r="F56" s="147"/>
      <c r="G56" s="111" t="s">
        <v>2</v>
      </c>
      <c r="H56" s="111"/>
      <c r="I56" s="111" t="s">
        <v>3</v>
      </c>
      <c r="J56" s="111"/>
      <c r="K56" s="111" t="s">
        <v>4</v>
      </c>
      <c r="L56" s="111"/>
    </row>
    <row r="57" spans="2:12" ht="27" customHeight="1" x14ac:dyDescent="0.25">
      <c r="B57" s="140" t="s">
        <v>118</v>
      </c>
      <c r="C57" s="140"/>
      <c r="D57" s="141"/>
      <c r="E57" s="45" t="s">
        <v>119</v>
      </c>
      <c r="F57" s="56"/>
      <c r="G57" s="149" t="s">
        <v>12</v>
      </c>
      <c r="H57" s="144" t="s">
        <v>13</v>
      </c>
      <c r="I57" s="144" t="s">
        <v>12</v>
      </c>
      <c r="J57" s="144" t="s">
        <v>13</v>
      </c>
      <c r="K57" s="144" t="s">
        <v>12</v>
      </c>
      <c r="L57" s="144" t="s">
        <v>13</v>
      </c>
    </row>
    <row r="58" spans="2:12" ht="28.5" customHeight="1" x14ac:dyDescent="0.25">
      <c r="B58" s="142" t="s">
        <v>120</v>
      </c>
      <c r="C58" s="142"/>
      <c r="D58" s="143"/>
      <c r="E58" s="4" t="s">
        <v>58</v>
      </c>
      <c r="F58" s="53"/>
      <c r="G58" s="150"/>
      <c r="H58" s="145"/>
      <c r="I58" s="145"/>
      <c r="J58" s="145"/>
      <c r="K58" s="145"/>
      <c r="L58" s="145"/>
    </row>
    <row r="59" spans="2:12" ht="15.75" x14ac:dyDescent="0.25">
      <c r="B59" s="152" t="s">
        <v>59</v>
      </c>
      <c r="C59" s="152"/>
      <c r="D59" s="153"/>
      <c r="E59" s="44" t="s">
        <v>60</v>
      </c>
      <c r="F59" s="69">
        <f>F57*F58</f>
        <v>0</v>
      </c>
      <c r="G59" s="63"/>
      <c r="H59" s="95"/>
      <c r="I59" s="63"/>
      <c r="J59" s="95"/>
      <c r="K59" s="63"/>
      <c r="L59" s="95"/>
    </row>
    <row r="185" spans="7:9" x14ac:dyDescent="0.25">
      <c r="G185" s="41"/>
      <c r="H185" s="41"/>
      <c r="I185" s="41"/>
    </row>
    <row r="186" spans="7:9" x14ac:dyDescent="0.25">
      <c r="G186" s="41"/>
      <c r="H186" s="41"/>
      <c r="I186" s="41"/>
    </row>
    <row r="187" spans="7:9" x14ac:dyDescent="0.25">
      <c r="G187" s="42" t="s">
        <v>61</v>
      </c>
      <c r="H187" s="41"/>
      <c r="I187" s="41"/>
    </row>
    <row r="188" spans="7:9" x14ac:dyDescent="0.25">
      <c r="G188" s="42" t="s">
        <v>62</v>
      </c>
      <c r="H188" s="41"/>
      <c r="I188" s="41"/>
    </row>
    <row r="189" spans="7:9" x14ac:dyDescent="0.25">
      <c r="G189" s="42" t="s">
        <v>63</v>
      </c>
      <c r="H189" s="41"/>
      <c r="I189" s="41"/>
    </row>
    <row r="190" spans="7:9" x14ac:dyDescent="0.25">
      <c r="G190" s="42" t="s">
        <v>64</v>
      </c>
      <c r="H190" s="41"/>
      <c r="I190" s="41"/>
    </row>
    <row r="191" spans="7:9" x14ac:dyDescent="0.25">
      <c r="G191" s="42" t="s">
        <v>65</v>
      </c>
      <c r="H191" s="41"/>
      <c r="I191" s="41"/>
    </row>
    <row r="192" spans="7:9" x14ac:dyDescent="0.25">
      <c r="G192" s="42" t="s">
        <v>66</v>
      </c>
      <c r="H192" s="41"/>
      <c r="I192" s="41"/>
    </row>
    <row r="193" spans="7:9" x14ac:dyDescent="0.25">
      <c r="G193" s="42"/>
      <c r="H193" s="41"/>
      <c r="I193" s="41"/>
    </row>
    <row r="194" spans="7:9" x14ac:dyDescent="0.25">
      <c r="G194" s="42" t="s">
        <v>67</v>
      </c>
      <c r="H194" s="41"/>
      <c r="I194" s="41"/>
    </row>
    <row r="195" spans="7:9" x14ac:dyDescent="0.25">
      <c r="G195" s="42" t="s">
        <v>68</v>
      </c>
      <c r="H195" s="41"/>
      <c r="I195" s="41"/>
    </row>
    <row r="196" spans="7:9" x14ac:dyDescent="0.25">
      <c r="G196" s="42"/>
    </row>
    <row r="197" spans="7:9" x14ac:dyDescent="0.25">
      <c r="G197" s="42" t="s">
        <v>47</v>
      </c>
    </row>
    <row r="198" spans="7:9" x14ac:dyDescent="0.25">
      <c r="G198" s="42" t="s">
        <v>48</v>
      </c>
    </row>
  </sheetData>
  <sheetProtection formatCells="0" formatColumns="0" formatRows="0" insertColumns="0" insertRows="0" insertHyperlinks="0" deleteColumns="0" deleteRows="0" sort="0"/>
  <mergeCells count="76">
    <mergeCell ref="B52:E52"/>
    <mergeCell ref="D43:E43"/>
    <mergeCell ref="D47:E47"/>
    <mergeCell ref="D48:E48"/>
    <mergeCell ref="B44:E44"/>
    <mergeCell ref="D49:E49"/>
    <mergeCell ref="D38:E38"/>
    <mergeCell ref="B39:E39"/>
    <mergeCell ref="D42:E42"/>
    <mergeCell ref="D50:E50"/>
    <mergeCell ref="D51:E51"/>
    <mergeCell ref="B59:D59"/>
    <mergeCell ref="K2:L3"/>
    <mergeCell ref="I2:J2"/>
    <mergeCell ref="G8:L8"/>
    <mergeCell ref="G9:L10"/>
    <mergeCell ref="K4:L4"/>
    <mergeCell ref="B8:F8"/>
    <mergeCell ref="G56:H56"/>
    <mergeCell ref="I56:J56"/>
    <mergeCell ref="K56:L56"/>
    <mergeCell ref="B33:F33"/>
    <mergeCell ref="I57:I58"/>
    <mergeCell ref="J57:J58"/>
    <mergeCell ref="K57:K58"/>
    <mergeCell ref="G11:H11"/>
    <mergeCell ref="I11:J11"/>
    <mergeCell ref="K11:L11"/>
    <mergeCell ref="G19:H19"/>
    <mergeCell ref="I19:J19"/>
    <mergeCell ref="K19:L19"/>
    <mergeCell ref="G25:H25"/>
    <mergeCell ref="I25:J25"/>
    <mergeCell ref="K25:L25"/>
    <mergeCell ref="B57:D57"/>
    <mergeCell ref="B58:D58"/>
    <mergeCell ref="L57:L58"/>
    <mergeCell ref="B56:F56"/>
    <mergeCell ref="B25:F25"/>
    <mergeCell ref="B46:F46"/>
    <mergeCell ref="B41:F41"/>
    <mergeCell ref="G57:G58"/>
    <mergeCell ref="H57:H58"/>
    <mergeCell ref="G46:H46"/>
    <mergeCell ref="D26:E26"/>
    <mergeCell ref="D27:E27"/>
    <mergeCell ref="D28:E28"/>
    <mergeCell ref="D29:E29"/>
    <mergeCell ref="D30:E30"/>
    <mergeCell ref="B31:E31"/>
    <mergeCell ref="B19:F19"/>
    <mergeCell ref="B11:F11"/>
    <mergeCell ref="B6:E6"/>
    <mergeCell ref="B9:E9"/>
    <mergeCell ref="D12:E12"/>
    <mergeCell ref="D13:E13"/>
    <mergeCell ref="D14:E14"/>
    <mergeCell ref="D15:E15"/>
    <mergeCell ref="D16:E16"/>
    <mergeCell ref="B17:E17"/>
    <mergeCell ref="D20:E20"/>
    <mergeCell ref="D21:E21"/>
    <mergeCell ref="I46:J46"/>
    <mergeCell ref="K46:L46"/>
    <mergeCell ref="G33:H33"/>
    <mergeCell ref="I33:J33"/>
    <mergeCell ref="K33:L33"/>
    <mergeCell ref="G41:H41"/>
    <mergeCell ref="I41:J41"/>
    <mergeCell ref="K41:L41"/>
    <mergeCell ref="D22:E22"/>
    <mergeCell ref="B23:E23"/>
    <mergeCell ref="D34:E34"/>
    <mergeCell ref="D35:E35"/>
    <mergeCell ref="D36:E36"/>
    <mergeCell ref="D37:E37"/>
  </mergeCells>
  <dataValidations disablePrompts="1" count="1">
    <dataValidation type="list" allowBlank="1" showInputMessage="1" showErrorMessage="1" sqref="C35:C38"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14A-5004-42D8-BC1A-3D05C6585C1C}">
  <dimension ref="B4:T25"/>
  <sheetViews>
    <sheetView workbookViewId="0">
      <selection activeCell="C11" sqref="C11"/>
    </sheetView>
  </sheetViews>
  <sheetFormatPr defaultRowHeight="15" x14ac:dyDescent="0.25"/>
  <cols>
    <col min="2" max="2" width="22.85546875" customWidth="1"/>
    <col min="3" max="3" width="14.140625" customWidth="1"/>
    <col min="4" max="4" width="11.5703125" customWidth="1"/>
    <col min="5" max="5" width="12.5703125" customWidth="1"/>
    <col min="7" max="7" width="25.42578125" customWidth="1"/>
    <col min="8" max="8" width="13.5703125" customWidth="1"/>
    <col min="9" max="9" width="10.85546875" customWidth="1"/>
    <col min="10" max="10" width="10.5703125" customWidth="1"/>
    <col min="12" max="12" width="24.140625" customWidth="1"/>
    <col min="13" max="13" width="14" customWidth="1"/>
    <col min="17" max="17" width="20.5703125" customWidth="1"/>
    <col min="18" max="18" width="16.140625" customWidth="1"/>
  </cols>
  <sheetData>
    <row r="4" spans="2:20" x14ac:dyDescent="0.25">
      <c r="B4" s="97" t="s">
        <v>69</v>
      </c>
      <c r="G4" s="97" t="s">
        <v>70</v>
      </c>
      <c r="L4" s="97" t="s">
        <v>71</v>
      </c>
      <c r="Q4" s="97" t="s">
        <v>72</v>
      </c>
    </row>
    <row r="5" spans="2:20" x14ac:dyDescent="0.25">
      <c r="B5" s="97" t="s">
        <v>73</v>
      </c>
      <c r="C5" s="98" t="s">
        <v>74</v>
      </c>
      <c r="D5" s="98" t="s">
        <v>75</v>
      </c>
      <c r="E5" s="98" t="s">
        <v>76</v>
      </c>
      <c r="G5" s="97" t="s">
        <v>73</v>
      </c>
      <c r="H5" s="98" t="s">
        <v>74</v>
      </c>
      <c r="I5" s="98" t="s">
        <v>75</v>
      </c>
      <c r="J5" s="98" t="s">
        <v>76</v>
      </c>
      <c r="L5" s="97" t="s">
        <v>73</v>
      </c>
      <c r="M5" s="98" t="s">
        <v>74</v>
      </c>
      <c r="N5" s="98" t="s">
        <v>75</v>
      </c>
      <c r="O5" s="98" t="s">
        <v>76</v>
      </c>
      <c r="Q5" s="97" t="s">
        <v>73</v>
      </c>
      <c r="R5" s="98" t="s">
        <v>74</v>
      </c>
      <c r="S5" s="98" t="s">
        <v>75</v>
      </c>
      <c r="T5" s="98" t="s">
        <v>76</v>
      </c>
    </row>
    <row r="6" spans="2:20" x14ac:dyDescent="0.25">
      <c r="B6" s="4" t="s">
        <v>77</v>
      </c>
      <c r="C6" s="99">
        <f t="shared" ref="C6:C13" si="0">SUM(D6:E6)</f>
        <v>0</v>
      </c>
      <c r="D6" s="50"/>
      <c r="E6" s="50"/>
      <c r="G6" s="4" t="s">
        <v>77</v>
      </c>
      <c r="H6" s="99">
        <f>SUM(I6:J6)</f>
        <v>0</v>
      </c>
      <c r="I6" s="50"/>
      <c r="J6" s="50"/>
      <c r="L6" s="4" t="s">
        <v>77</v>
      </c>
      <c r="M6" s="99">
        <f>SUM(N6:O6)</f>
        <v>0</v>
      </c>
      <c r="N6" s="50"/>
      <c r="O6" s="50"/>
      <c r="Q6" s="4" t="s">
        <v>77</v>
      </c>
      <c r="R6" s="99">
        <f>SUM(S6:T6)</f>
        <v>0</v>
      </c>
      <c r="S6" s="50"/>
      <c r="T6" s="50"/>
    </row>
    <row r="7" spans="2:20" x14ac:dyDescent="0.25">
      <c r="B7" s="4" t="s">
        <v>78</v>
      </c>
      <c r="C7" s="99">
        <f t="shared" si="0"/>
        <v>0</v>
      </c>
      <c r="D7" s="50"/>
      <c r="E7" s="50"/>
      <c r="G7" s="4" t="s">
        <v>78</v>
      </c>
      <c r="H7" s="99">
        <f t="shared" ref="H7:H13" si="1">SUM(I7:J7)</f>
        <v>0</v>
      </c>
      <c r="I7" s="50"/>
      <c r="J7" s="50"/>
      <c r="L7" s="4" t="s">
        <v>78</v>
      </c>
      <c r="M7" s="99">
        <f t="shared" ref="M7:M13" si="2">SUM(N7:O7)</f>
        <v>0</v>
      </c>
      <c r="N7" s="50"/>
      <c r="O7" s="50"/>
      <c r="Q7" s="4" t="s">
        <v>78</v>
      </c>
      <c r="R7" s="99">
        <f t="shared" ref="R7:R13" si="3">SUM(S7:T7)</f>
        <v>0</v>
      </c>
      <c r="S7" s="50"/>
      <c r="T7" s="50"/>
    </row>
    <row r="8" spans="2:20" x14ac:dyDescent="0.25">
      <c r="B8" s="4" t="s">
        <v>79</v>
      </c>
      <c r="C8" s="99">
        <f t="shared" si="0"/>
        <v>0</v>
      </c>
      <c r="D8" s="50"/>
      <c r="E8" s="50"/>
      <c r="G8" s="4" t="s">
        <v>79</v>
      </c>
      <c r="H8" s="99">
        <f t="shared" si="1"/>
        <v>0</v>
      </c>
      <c r="I8" s="50"/>
      <c r="J8" s="50"/>
      <c r="L8" s="4" t="s">
        <v>79</v>
      </c>
      <c r="M8" s="99">
        <f t="shared" si="2"/>
        <v>0</v>
      </c>
      <c r="N8" s="50"/>
      <c r="O8" s="50"/>
      <c r="Q8" s="4" t="s">
        <v>79</v>
      </c>
      <c r="R8" s="99">
        <f t="shared" si="3"/>
        <v>0</v>
      </c>
      <c r="S8" s="50"/>
      <c r="T8" s="50"/>
    </row>
    <row r="9" spans="2:20" x14ac:dyDescent="0.25">
      <c r="B9" s="4" t="s">
        <v>39</v>
      </c>
      <c r="C9" s="99">
        <f t="shared" si="0"/>
        <v>0</v>
      </c>
      <c r="D9" s="50"/>
      <c r="E9" s="50"/>
      <c r="G9" s="4" t="s">
        <v>39</v>
      </c>
      <c r="H9" s="99">
        <f t="shared" si="1"/>
        <v>0</v>
      </c>
      <c r="I9" s="50"/>
      <c r="J9" s="50"/>
      <c r="L9" s="4" t="s">
        <v>39</v>
      </c>
      <c r="M9" s="99">
        <f t="shared" si="2"/>
        <v>0</v>
      </c>
      <c r="N9" s="50"/>
      <c r="O9" s="50"/>
      <c r="Q9" s="4" t="s">
        <v>39</v>
      </c>
      <c r="R9" s="99">
        <f t="shared" si="3"/>
        <v>0</v>
      </c>
      <c r="S9" s="50"/>
      <c r="T9" s="50"/>
    </row>
    <row r="10" spans="2:20" x14ac:dyDescent="0.25">
      <c r="B10" s="4" t="s">
        <v>80</v>
      </c>
      <c r="C10" s="99">
        <f t="shared" si="0"/>
        <v>0</v>
      </c>
      <c r="D10" s="50"/>
      <c r="E10" s="50"/>
      <c r="G10" s="4" t="s">
        <v>80</v>
      </c>
      <c r="H10" s="99">
        <f t="shared" si="1"/>
        <v>0</v>
      </c>
      <c r="I10" s="50"/>
      <c r="J10" s="50"/>
      <c r="L10" s="4" t="s">
        <v>80</v>
      </c>
      <c r="M10" s="99">
        <f t="shared" si="2"/>
        <v>0</v>
      </c>
      <c r="N10" s="50"/>
      <c r="O10" s="50"/>
      <c r="Q10" s="4" t="s">
        <v>80</v>
      </c>
      <c r="R10" s="99">
        <f t="shared" si="3"/>
        <v>0</v>
      </c>
      <c r="S10" s="50"/>
      <c r="T10" s="50"/>
    </row>
    <row r="11" spans="2:20" x14ac:dyDescent="0.25">
      <c r="B11" s="4" t="s">
        <v>81</v>
      </c>
      <c r="C11" s="99">
        <f t="shared" si="0"/>
        <v>0</v>
      </c>
      <c r="D11" s="50"/>
      <c r="E11" s="50"/>
      <c r="G11" s="4" t="s">
        <v>81</v>
      </c>
      <c r="H11" s="99">
        <f t="shared" si="1"/>
        <v>0</v>
      </c>
      <c r="I11" s="50"/>
      <c r="J11" s="50"/>
      <c r="L11" s="4" t="s">
        <v>81</v>
      </c>
      <c r="M11" s="99">
        <f t="shared" si="2"/>
        <v>0</v>
      </c>
      <c r="N11" s="50"/>
      <c r="O11" s="50"/>
      <c r="Q11" s="4" t="s">
        <v>81</v>
      </c>
      <c r="R11" s="99">
        <f t="shared" si="3"/>
        <v>0</v>
      </c>
      <c r="S11" s="50"/>
      <c r="T11" s="50"/>
    </row>
    <row r="12" spans="2:20" x14ac:dyDescent="0.25">
      <c r="B12" s="4" t="s">
        <v>82</v>
      </c>
      <c r="C12" s="99">
        <f t="shared" si="0"/>
        <v>0</v>
      </c>
      <c r="D12" s="50">
        <v>0</v>
      </c>
      <c r="E12" s="50">
        <v>0</v>
      </c>
      <c r="G12" s="4" t="s">
        <v>82</v>
      </c>
      <c r="H12" s="99">
        <f t="shared" si="1"/>
        <v>0</v>
      </c>
      <c r="I12" s="50">
        <v>0</v>
      </c>
      <c r="J12" s="50">
        <v>0</v>
      </c>
      <c r="L12" s="4" t="s">
        <v>82</v>
      </c>
      <c r="M12" s="99">
        <f t="shared" si="2"/>
        <v>0</v>
      </c>
      <c r="N12" s="50">
        <v>0</v>
      </c>
      <c r="O12" s="50">
        <v>0</v>
      </c>
      <c r="Q12" s="4" t="s">
        <v>82</v>
      </c>
      <c r="R12" s="99">
        <f t="shared" si="3"/>
        <v>0</v>
      </c>
      <c r="S12" s="50">
        <v>0</v>
      </c>
      <c r="T12" s="50">
        <v>0</v>
      </c>
    </row>
    <row r="13" spans="2:20" x14ac:dyDescent="0.25">
      <c r="B13" s="4" t="s">
        <v>56</v>
      </c>
      <c r="C13" s="99">
        <f t="shared" si="0"/>
        <v>0</v>
      </c>
      <c r="D13" s="50"/>
      <c r="E13" s="50"/>
      <c r="G13" s="4" t="s">
        <v>56</v>
      </c>
      <c r="H13" s="99">
        <f t="shared" si="1"/>
        <v>0</v>
      </c>
      <c r="I13" s="50"/>
      <c r="J13" s="50"/>
      <c r="L13" s="4" t="s">
        <v>56</v>
      </c>
      <c r="M13" s="99">
        <f t="shared" si="2"/>
        <v>0</v>
      </c>
      <c r="N13" s="50"/>
      <c r="O13" s="50"/>
      <c r="Q13" s="4" t="s">
        <v>56</v>
      </c>
      <c r="R13" s="99">
        <f t="shared" si="3"/>
        <v>0</v>
      </c>
      <c r="S13" s="50"/>
      <c r="T13" s="50"/>
    </row>
    <row r="14" spans="2:20" x14ac:dyDescent="0.25">
      <c r="B14" s="4" t="s">
        <v>83</v>
      </c>
      <c r="C14" s="99">
        <f>SUM(C6:C13)</f>
        <v>0</v>
      </c>
      <c r="D14" s="50">
        <f t="shared" ref="D14:E14" si="4">SUM(D6:D13)</f>
        <v>0</v>
      </c>
      <c r="E14" s="50">
        <f t="shared" si="4"/>
        <v>0</v>
      </c>
      <c r="G14" s="4" t="s">
        <v>83</v>
      </c>
      <c r="H14" s="99">
        <f>SUM(H6:H13)</f>
        <v>0</v>
      </c>
      <c r="I14" s="50">
        <f t="shared" ref="I14:J14" si="5">SUM(I6:I13)</f>
        <v>0</v>
      </c>
      <c r="J14" s="50">
        <f t="shared" si="5"/>
        <v>0</v>
      </c>
      <c r="L14" s="4" t="s">
        <v>83</v>
      </c>
      <c r="M14" s="99">
        <f>SUM(M6:M13)</f>
        <v>0</v>
      </c>
      <c r="N14" s="50">
        <f t="shared" ref="N14:O14" si="6">SUM(N6:N13)</f>
        <v>0</v>
      </c>
      <c r="O14" s="50">
        <f t="shared" si="6"/>
        <v>0</v>
      </c>
      <c r="Q14" s="4" t="s">
        <v>83</v>
      </c>
      <c r="R14" s="99">
        <f>SUM(R6:R13)</f>
        <v>0</v>
      </c>
      <c r="S14" s="50">
        <f t="shared" ref="S14:T14" si="7">SUM(S6:S13)</f>
        <v>0</v>
      </c>
      <c r="T14" s="50">
        <f t="shared" si="7"/>
        <v>0</v>
      </c>
    </row>
    <row r="15" spans="2:20" x14ac:dyDescent="0.25">
      <c r="B15" s="4" t="s">
        <v>84</v>
      </c>
      <c r="C15" s="99">
        <v>0</v>
      </c>
      <c r="D15" s="50">
        <v>0</v>
      </c>
      <c r="E15" s="50">
        <v>0</v>
      </c>
      <c r="G15" s="4" t="s">
        <v>84</v>
      </c>
      <c r="H15" s="99">
        <v>0</v>
      </c>
      <c r="I15" s="50">
        <v>0</v>
      </c>
      <c r="J15" s="50">
        <v>0</v>
      </c>
      <c r="L15" s="4" t="s">
        <v>84</v>
      </c>
      <c r="M15" s="99">
        <v>0</v>
      </c>
      <c r="N15" s="50">
        <v>0</v>
      </c>
      <c r="O15" s="50">
        <v>0</v>
      </c>
      <c r="Q15" s="4" t="s">
        <v>84</v>
      </c>
      <c r="R15" s="99">
        <v>0</v>
      </c>
      <c r="S15" s="50">
        <v>0</v>
      </c>
      <c r="T15" s="50">
        <v>0</v>
      </c>
    </row>
    <row r="16" spans="2:20" x14ac:dyDescent="0.25">
      <c r="B16" s="4" t="s">
        <v>85</v>
      </c>
      <c r="C16" s="100">
        <f>SUM(C14:C15)</f>
        <v>0</v>
      </c>
      <c r="D16" s="50">
        <f t="shared" ref="D16:E16" si="8">SUM(D14:D15)</f>
        <v>0</v>
      </c>
      <c r="E16" s="50">
        <f t="shared" si="8"/>
        <v>0</v>
      </c>
      <c r="G16" s="4" t="s">
        <v>85</v>
      </c>
      <c r="H16" s="100">
        <f>SUM(H14:H15)</f>
        <v>0</v>
      </c>
      <c r="I16" s="50">
        <f t="shared" ref="I16:J16" si="9">SUM(I14:I15)</f>
        <v>0</v>
      </c>
      <c r="J16" s="50">
        <f t="shared" si="9"/>
        <v>0</v>
      </c>
      <c r="L16" s="4" t="s">
        <v>85</v>
      </c>
      <c r="M16" s="99">
        <f>SUM(M14:M15)</f>
        <v>0</v>
      </c>
      <c r="N16" s="50">
        <f t="shared" ref="N16:O16" si="10">SUM(N14:N15)</f>
        <v>0</v>
      </c>
      <c r="O16" s="50">
        <f t="shared" si="10"/>
        <v>0</v>
      </c>
      <c r="Q16" s="4" t="s">
        <v>85</v>
      </c>
      <c r="R16" s="99">
        <f>SUM(R14:R15)</f>
        <v>0</v>
      </c>
      <c r="S16" s="50">
        <f t="shared" ref="S16:T16" si="11">SUM(S14:S15)</f>
        <v>0</v>
      </c>
      <c r="T16" s="50">
        <f t="shared" si="11"/>
        <v>0</v>
      </c>
    </row>
    <row r="18" spans="2:19" x14ac:dyDescent="0.25">
      <c r="B18" s="174" t="s">
        <v>86</v>
      </c>
      <c r="C18" s="175"/>
      <c r="D18" s="176"/>
      <c r="G18" s="174" t="s">
        <v>87</v>
      </c>
      <c r="H18" s="175"/>
      <c r="I18" s="176"/>
      <c r="L18" s="174" t="s">
        <v>88</v>
      </c>
      <c r="M18" s="175"/>
      <c r="N18" s="176"/>
      <c r="Q18" s="174" t="s">
        <v>89</v>
      </c>
      <c r="R18" s="175"/>
      <c r="S18" s="176"/>
    </row>
    <row r="19" spans="2:19" x14ac:dyDescent="0.25">
      <c r="B19" s="4" t="s">
        <v>90</v>
      </c>
      <c r="C19" s="4" t="s">
        <v>91</v>
      </c>
      <c r="D19" s="4" t="s">
        <v>36</v>
      </c>
      <c r="G19" s="4" t="s">
        <v>92</v>
      </c>
      <c r="H19" s="4" t="s">
        <v>91</v>
      </c>
      <c r="I19" s="4" t="s">
        <v>36</v>
      </c>
      <c r="L19" s="4" t="s">
        <v>92</v>
      </c>
      <c r="M19" s="4" t="s">
        <v>91</v>
      </c>
      <c r="N19" s="4" t="s">
        <v>36</v>
      </c>
      <c r="Q19" s="4" t="s">
        <v>92</v>
      </c>
      <c r="R19" s="4" t="s">
        <v>91</v>
      </c>
      <c r="S19" s="4" t="s">
        <v>36</v>
      </c>
    </row>
    <row r="20" spans="2:19" x14ac:dyDescent="0.25">
      <c r="B20" s="48"/>
      <c r="C20" s="48"/>
      <c r="D20" s="48"/>
      <c r="G20" s="48"/>
      <c r="H20" s="48"/>
      <c r="I20" s="48"/>
      <c r="L20" s="48"/>
      <c r="M20" s="48"/>
      <c r="N20" s="48"/>
      <c r="Q20" s="48"/>
      <c r="R20" s="48"/>
      <c r="S20" s="48"/>
    </row>
    <row r="21" spans="2:19" x14ac:dyDescent="0.25">
      <c r="B21" s="48"/>
      <c r="C21" s="48"/>
      <c r="D21" s="48"/>
      <c r="G21" s="48"/>
      <c r="H21" s="48"/>
      <c r="I21" s="48"/>
      <c r="L21" s="48"/>
      <c r="M21" s="48"/>
      <c r="N21" s="48"/>
      <c r="Q21" s="48"/>
      <c r="R21" s="48"/>
      <c r="S21" s="48"/>
    </row>
    <row r="22" spans="2:19" x14ac:dyDescent="0.25">
      <c r="B22" s="48"/>
      <c r="C22" s="48"/>
      <c r="D22" s="48"/>
      <c r="G22" s="48"/>
      <c r="H22" s="48"/>
      <c r="I22" s="48"/>
      <c r="L22" s="48"/>
      <c r="M22" s="48"/>
      <c r="N22" s="48"/>
      <c r="Q22" s="48"/>
      <c r="R22" s="48"/>
      <c r="S22" s="48"/>
    </row>
    <row r="23" spans="2:19" x14ac:dyDescent="0.25">
      <c r="B23" s="48"/>
      <c r="C23" s="48"/>
      <c r="D23" s="48"/>
      <c r="G23" s="48"/>
      <c r="H23" s="48"/>
      <c r="I23" s="48"/>
      <c r="L23" s="48"/>
      <c r="M23" s="48"/>
      <c r="N23" s="48"/>
      <c r="Q23" s="48"/>
      <c r="R23" s="48"/>
      <c r="S23" s="48"/>
    </row>
    <row r="24" spans="2:19" x14ac:dyDescent="0.25">
      <c r="B24" s="48"/>
      <c r="C24" s="48"/>
      <c r="D24" s="48"/>
      <c r="G24" s="48"/>
      <c r="H24" s="48"/>
      <c r="I24" s="48"/>
      <c r="L24" s="48"/>
      <c r="M24" s="48"/>
      <c r="N24" s="48"/>
      <c r="Q24" s="48"/>
      <c r="R24" s="48"/>
      <c r="S24" s="48"/>
    </row>
    <row r="25" spans="2:19" x14ac:dyDescent="0.25">
      <c r="B25" s="48"/>
      <c r="C25" s="48"/>
      <c r="D25" s="48"/>
      <c r="G25" s="48"/>
      <c r="H25" s="48"/>
      <c r="I25" s="48"/>
      <c r="L25" s="48"/>
      <c r="M25" s="48"/>
      <c r="N25" s="48"/>
      <c r="Q25" s="48"/>
      <c r="R25" s="48"/>
      <c r="S25" s="48"/>
    </row>
  </sheetData>
  <mergeCells count="4">
    <mergeCell ref="B18:D18"/>
    <mergeCell ref="G18:I18"/>
    <mergeCell ref="L18:N18"/>
    <mergeCell ref="Q18:S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L30"/>
  <sheetViews>
    <sheetView tabSelected="1" topLeftCell="A12" zoomScaleNormal="100" workbookViewId="0">
      <selection activeCell="D15" sqref="D15"/>
    </sheetView>
  </sheetViews>
  <sheetFormatPr defaultRowHeight="15" x14ac:dyDescent="0.25"/>
  <cols>
    <col min="1" max="1" width="5.42578125" customWidth="1"/>
    <col min="2" max="2" width="6.5703125" customWidth="1"/>
    <col min="3" max="3" width="35.140625" customWidth="1"/>
    <col min="4" max="4" width="22.5703125" customWidth="1"/>
    <col min="5" max="6" width="2.5703125" customWidth="1"/>
    <col min="7" max="7" width="13.28515625" customWidth="1"/>
    <col min="8" max="8" width="15.28515625" customWidth="1"/>
    <col min="9" max="9" width="13.42578125" customWidth="1"/>
    <col min="10" max="10" width="15.5703125" customWidth="1"/>
    <col min="11" max="11" width="13.28515625" customWidth="1"/>
    <col min="12" max="12" width="14.7109375" customWidth="1"/>
  </cols>
  <sheetData>
    <row r="2" spans="3:12" ht="23.85" customHeight="1" x14ac:dyDescent="0.25"/>
    <row r="3" spans="3:12" ht="23.85" customHeight="1" x14ac:dyDescent="0.25"/>
    <row r="4" spans="3:12" ht="18" customHeight="1" x14ac:dyDescent="0.25"/>
    <row r="5" spans="3:12" ht="19.5" customHeight="1" thickBot="1" x14ac:dyDescent="0.35">
      <c r="C5" s="122" t="s">
        <v>93</v>
      </c>
      <c r="D5" s="122"/>
      <c r="E5" s="24"/>
      <c r="F5" s="24"/>
    </row>
    <row r="6" spans="3:12" ht="34.35" customHeight="1" x14ac:dyDescent="0.25">
      <c r="C6" s="185" t="s">
        <v>94</v>
      </c>
      <c r="D6" s="186"/>
      <c r="E6" s="29"/>
      <c r="F6" s="29"/>
    </row>
    <row r="7" spans="3:12" ht="15.75" thickBot="1" x14ac:dyDescent="0.3"/>
    <row r="8" spans="3:12" ht="16.5" thickBot="1" x14ac:dyDescent="0.3">
      <c r="C8" s="183" t="s">
        <v>95</v>
      </c>
      <c r="D8" s="184"/>
      <c r="E8" s="30"/>
      <c r="F8" s="30"/>
      <c r="G8" s="177" t="s">
        <v>29</v>
      </c>
      <c r="H8" s="178"/>
      <c r="I8" s="178"/>
      <c r="J8" s="178"/>
      <c r="K8" s="178"/>
      <c r="L8" s="179"/>
    </row>
    <row r="9" spans="3:12" ht="16.5" thickBot="1" x14ac:dyDescent="0.3">
      <c r="C9" s="1" t="s">
        <v>96</v>
      </c>
      <c r="D9" s="10">
        <f>'Budget Narrative'!J3</f>
        <v>2000000</v>
      </c>
      <c r="E9" s="31"/>
      <c r="F9" s="31"/>
      <c r="G9" s="180" t="s">
        <v>97</v>
      </c>
      <c r="H9" s="180"/>
      <c r="I9" s="180"/>
      <c r="J9" s="180"/>
      <c r="K9" s="180"/>
      <c r="L9" s="180"/>
    </row>
    <row r="10" spans="3:12" ht="16.5" thickBot="1" x14ac:dyDescent="0.3">
      <c r="C10" s="2" t="s">
        <v>98</v>
      </c>
      <c r="D10" s="93">
        <f>'Budget Narrative'!J4</f>
        <v>6239941.7884710003</v>
      </c>
      <c r="E10" s="32"/>
      <c r="F10" s="32"/>
      <c r="G10" s="181"/>
      <c r="H10" s="181"/>
      <c r="I10" s="181"/>
      <c r="J10" s="181"/>
      <c r="K10" s="181"/>
      <c r="L10" s="181"/>
    </row>
    <row r="11" spans="3:12" ht="16.5" thickBot="1" x14ac:dyDescent="0.3">
      <c r="C11" s="2" t="s">
        <v>95</v>
      </c>
      <c r="D11" s="10">
        <f>D9+D10</f>
        <v>8239941.7884710003</v>
      </c>
      <c r="E11" s="31"/>
      <c r="F11" s="31"/>
      <c r="G11" s="181"/>
      <c r="H11" s="181"/>
      <c r="I11" s="181"/>
      <c r="J11" s="181"/>
      <c r="K11" s="181"/>
      <c r="L11" s="181"/>
    </row>
    <row r="12" spans="3:12" ht="16.5" thickBot="1" x14ac:dyDescent="0.3">
      <c r="C12" s="2" t="s">
        <v>99</v>
      </c>
      <c r="D12" s="3">
        <f>D9/D11</f>
        <v>0.2427201612999646</v>
      </c>
      <c r="E12" s="33"/>
      <c r="F12" s="33"/>
      <c r="G12" s="182"/>
      <c r="H12" s="182"/>
      <c r="I12" s="182"/>
      <c r="J12" s="182"/>
      <c r="K12" s="182"/>
      <c r="L12" s="182"/>
    </row>
    <row r="13" spans="3:12" ht="15.75" thickBot="1" x14ac:dyDescent="0.3">
      <c r="E13" s="34"/>
      <c r="F13" s="34"/>
      <c r="G13" s="111" t="s">
        <v>2</v>
      </c>
      <c r="H13" s="111"/>
      <c r="I13" s="111" t="s">
        <v>3</v>
      </c>
      <c r="J13" s="111"/>
      <c r="K13" s="111" t="s">
        <v>4</v>
      </c>
      <c r="L13" s="111"/>
    </row>
    <row r="14" spans="3:12" ht="16.5" thickBot="1" x14ac:dyDescent="0.3">
      <c r="C14" s="183" t="s">
        <v>100</v>
      </c>
      <c r="D14" s="184"/>
      <c r="E14" s="30"/>
      <c r="F14" s="30"/>
      <c r="G14" s="25" t="s">
        <v>12</v>
      </c>
      <c r="H14" s="25" t="s">
        <v>13</v>
      </c>
      <c r="I14" s="25" t="s">
        <v>12</v>
      </c>
      <c r="J14" s="25" t="s">
        <v>13</v>
      </c>
      <c r="K14" s="25" t="s">
        <v>12</v>
      </c>
      <c r="L14" s="25" t="s">
        <v>13</v>
      </c>
    </row>
    <row r="15" spans="3:12" ht="16.5" thickBot="1" x14ac:dyDescent="0.3">
      <c r="C15" s="1" t="s">
        <v>77</v>
      </c>
      <c r="D15" s="26">
        <f>'Budget Narrative'!F6</f>
        <v>1057050</v>
      </c>
      <c r="E15" s="32"/>
      <c r="F15" s="32"/>
      <c r="G15" s="43">
        <f>'Staffing Plan'!H10</f>
        <v>68418.899999999994</v>
      </c>
      <c r="H15" s="91">
        <f>'Staffing Plan'!I10</f>
        <v>81581.100000000006</v>
      </c>
      <c r="I15" s="43">
        <f>'Staffing Plan'!J10</f>
        <v>68418.899999999994</v>
      </c>
      <c r="J15" s="91">
        <f>'Staffing Plan'!K10</f>
        <v>81581.100000000006</v>
      </c>
      <c r="K15" s="43">
        <f>'Staffing Plan'!L10</f>
        <v>68418.899999999994</v>
      </c>
      <c r="L15" s="91">
        <f>'Staffing Plan'!M10</f>
        <v>81581.100000000006</v>
      </c>
    </row>
    <row r="16" spans="3:12" ht="16.5" thickBot="1" x14ac:dyDescent="0.3">
      <c r="C16" s="2" t="s">
        <v>78</v>
      </c>
      <c r="D16" s="26">
        <f>'Budget Narrative'!F9</f>
        <v>249146.685</v>
      </c>
      <c r="E16" s="32"/>
      <c r="F16" s="32"/>
      <c r="G16" s="43">
        <f>'Staffing Plan'!H11</f>
        <v>21073.02</v>
      </c>
      <c r="H16" s="91">
        <f>'Staffing Plan'!I11</f>
        <v>25126.98</v>
      </c>
      <c r="I16" s="43">
        <f>'Staffing Plan'!J11</f>
        <v>21073.02</v>
      </c>
      <c r="J16" s="91">
        <f>'Staffing Plan'!K11</f>
        <v>25126.98</v>
      </c>
      <c r="K16" s="43">
        <f>'Staffing Plan'!L11</f>
        <v>21073.02</v>
      </c>
      <c r="L16" s="91">
        <f>'Staffing Plan'!M11</f>
        <v>25126.98</v>
      </c>
    </row>
    <row r="17" spans="3:12" ht="16.5" thickBot="1" x14ac:dyDescent="0.3">
      <c r="C17" s="2" t="s">
        <v>79</v>
      </c>
      <c r="D17" s="27">
        <f>'Budget Narrative'!F17</f>
        <v>150000</v>
      </c>
      <c r="E17" s="32"/>
      <c r="F17" s="32"/>
      <c r="G17" s="35">
        <f>'Budget Narrative'!G17</f>
        <v>9080</v>
      </c>
      <c r="H17" s="91">
        <f>'Budget Narrative'!H17</f>
        <v>40920</v>
      </c>
      <c r="I17" s="35">
        <f>'Budget Narrative'!I17</f>
        <v>9080</v>
      </c>
      <c r="J17" s="91">
        <f>'Budget Narrative'!J17</f>
        <v>40920</v>
      </c>
      <c r="K17" s="35">
        <f>'Budget Narrative'!K17</f>
        <v>9080</v>
      </c>
      <c r="L17" s="91">
        <f>'Budget Narrative'!L17</f>
        <v>40920</v>
      </c>
    </row>
    <row r="18" spans="3:12" ht="16.5" thickBot="1" x14ac:dyDescent="0.3">
      <c r="C18" s="2" t="s">
        <v>39</v>
      </c>
      <c r="D18" s="27">
        <f>'Budget Narrative'!F23</f>
        <v>30000</v>
      </c>
      <c r="E18" s="32"/>
      <c r="F18" s="32"/>
      <c r="G18" s="35">
        <f>'Budget Narrative'!G23</f>
        <v>1816.06</v>
      </c>
      <c r="H18" s="91">
        <f>'Budget Narrative'!H23</f>
        <v>8183.94</v>
      </c>
      <c r="I18" s="35">
        <f>'Budget Narrative'!I23</f>
        <v>1816.06</v>
      </c>
      <c r="J18" s="91">
        <f>'Budget Narrative'!J23</f>
        <v>8183.94</v>
      </c>
      <c r="K18" s="35">
        <f>'Budget Narrative'!K23</f>
        <v>1816.06</v>
      </c>
      <c r="L18" s="91">
        <f>'Budget Narrative'!L23</f>
        <v>8183.94</v>
      </c>
    </row>
    <row r="19" spans="3:12" ht="16.5" thickBot="1" x14ac:dyDescent="0.3">
      <c r="C19" s="2" t="s">
        <v>80</v>
      </c>
      <c r="D19" s="27">
        <f>'Budget Narrative'!F31</f>
        <v>111000</v>
      </c>
      <c r="E19" s="32"/>
      <c r="F19" s="32"/>
      <c r="G19" s="35">
        <f>'Budget Narrative'!G31</f>
        <v>6719.2</v>
      </c>
      <c r="H19" s="91">
        <f>'Budget Narrative'!H31</f>
        <v>30280.799999999999</v>
      </c>
      <c r="I19" s="35">
        <f>'Budget Narrative'!I31</f>
        <v>6719.2</v>
      </c>
      <c r="J19" s="91">
        <f>'Budget Narrative'!J31</f>
        <v>30280.799999999999</v>
      </c>
      <c r="K19" s="35">
        <f>'Budget Narrative'!K31</f>
        <v>6719.2</v>
      </c>
      <c r="L19" s="91">
        <f>'Budget Narrative'!L31</f>
        <v>30280.799999999999</v>
      </c>
    </row>
    <row r="20" spans="3:12" ht="16.5" thickBot="1" x14ac:dyDescent="0.3">
      <c r="C20" s="2" t="s">
        <v>81</v>
      </c>
      <c r="D20" s="27">
        <f>'Budget Narrative'!F39</f>
        <v>5139000</v>
      </c>
      <c r="E20" s="32"/>
      <c r="F20" s="32"/>
      <c r="G20" s="35">
        <f>'Budget Narrative'!G39</f>
        <v>311080.8</v>
      </c>
      <c r="H20" s="91">
        <f>'Budget Narrative'!H39</f>
        <v>1401919.2</v>
      </c>
      <c r="I20" s="35">
        <f>'Budget Narrative'!I39</f>
        <v>311080.8</v>
      </c>
      <c r="J20" s="91">
        <f>'Budget Narrative'!J39</f>
        <v>1401919.2</v>
      </c>
      <c r="K20" s="35">
        <f>'Budget Narrative'!K39</f>
        <v>311080.8</v>
      </c>
      <c r="L20" s="91">
        <f>'Budget Narrative'!L39</f>
        <v>1401919.2</v>
      </c>
    </row>
    <row r="21" spans="3:12" ht="16.5" thickBot="1" x14ac:dyDescent="0.3">
      <c r="C21" s="2" t="s">
        <v>51</v>
      </c>
      <c r="D21" s="27">
        <v>0</v>
      </c>
      <c r="E21" s="32"/>
      <c r="F21" s="32"/>
      <c r="G21" s="35">
        <f>'Budget Narrative'!G44</f>
        <v>0</v>
      </c>
      <c r="H21" s="91">
        <f>'Budget Narrative'!H44</f>
        <v>0</v>
      </c>
      <c r="I21" s="35">
        <f>'Budget Narrative'!I44</f>
        <v>0</v>
      </c>
      <c r="J21" s="91">
        <f>'Budget Narrative'!J44</f>
        <v>0</v>
      </c>
      <c r="K21" s="35">
        <f>'Budget Narrative'!K44</f>
        <v>0</v>
      </c>
      <c r="L21" s="91">
        <f>'Budget Narrative'!L44</f>
        <v>0</v>
      </c>
    </row>
    <row r="22" spans="3:12" ht="16.5" thickBot="1" x14ac:dyDescent="0.3">
      <c r="C22" s="2" t="s">
        <v>56</v>
      </c>
      <c r="D22" s="27">
        <f>'Budget Narrative'!F52</f>
        <v>1303719</v>
      </c>
      <c r="E22" s="32"/>
      <c r="F22" s="32"/>
      <c r="G22" s="35">
        <f>'Budget Narrative'!G52</f>
        <v>72698.490000000005</v>
      </c>
      <c r="H22" s="91">
        <f>'Budget Narrative'!H52</f>
        <v>361874.51</v>
      </c>
      <c r="I22" s="35">
        <f>'Budget Narrative'!I52</f>
        <v>72698.490000000005</v>
      </c>
      <c r="J22" s="91">
        <f>'Budget Narrative'!J52</f>
        <v>361874.51</v>
      </c>
      <c r="K22" s="35">
        <f>'Budget Narrative'!K52</f>
        <v>72698.490000000005</v>
      </c>
      <c r="L22" s="91">
        <f>'Budget Narrative'!L52</f>
        <v>361874.51</v>
      </c>
    </row>
    <row r="23" spans="3:12" ht="16.5" thickBot="1" x14ac:dyDescent="0.3">
      <c r="C23" s="2" t="s">
        <v>83</v>
      </c>
      <c r="D23" s="27">
        <f>SUM(D15:D22)</f>
        <v>8039915.6850000005</v>
      </c>
      <c r="E23" s="32"/>
      <c r="F23" s="32"/>
      <c r="G23" s="35">
        <f>SUM(G15:G22)</f>
        <v>490886.47</v>
      </c>
      <c r="H23" s="91">
        <f t="shared" ref="H23:L23" si="0">SUM(H15:H22)</f>
        <v>1949886.53</v>
      </c>
      <c r="I23" s="35">
        <f t="shared" si="0"/>
        <v>490886.47</v>
      </c>
      <c r="J23" s="91">
        <f t="shared" si="0"/>
        <v>1949886.53</v>
      </c>
      <c r="K23" s="35">
        <f t="shared" si="0"/>
        <v>490886.47</v>
      </c>
      <c r="L23" s="91">
        <f t="shared" si="0"/>
        <v>1949886.53</v>
      </c>
    </row>
    <row r="24" spans="3:12" ht="16.5" thickBot="1" x14ac:dyDescent="0.3">
      <c r="C24" s="2" t="s">
        <v>84</v>
      </c>
      <c r="D24" s="27">
        <f>'Budget Narrative'!F59</f>
        <v>0</v>
      </c>
      <c r="E24" s="32"/>
      <c r="F24" s="32"/>
      <c r="G24" s="35">
        <f>'Budget Narrative'!G59</f>
        <v>0</v>
      </c>
      <c r="H24" s="91">
        <f>'Budget Narrative'!H59</f>
        <v>0</v>
      </c>
      <c r="I24" s="35">
        <f>'Budget Narrative'!I59</f>
        <v>0</v>
      </c>
      <c r="J24" s="91">
        <f>'Budget Narrative'!J59</f>
        <v>0</v>
      </c>
      <c r="K24" s="35">
        <f>'Budget Narrative'!K59</f>
        <v>0</v>
      </c>
      <c r="L24" s="91">
        <f>'Budget Narrative'!L59</f>
        <v>0</v>
      </c>
    </row>
    <row r="25" spans="3:12" ht="16.5" thickBot="1" x14ac:dyDescent="0.3">
      <c r="C25" s="7" t="s">
        <v>95</v>
      </c>
      <c r="D25" s="28">
        <f>SUM(D23:D24)</f>
        <v>8039915.6850000005</v>
      </c>
      <c r="E25" s="32"/>
      <c r="F25" s="32"/>
      <c r="G25" s="28">
        <f t="shared" ref="G25:L25" si="1">SUM(G23:G24)</f>
        <v>490886.47</v>
      </c>
      <c r="H25" s="92">
        <f t="shared" si="1"/>
        <v>1949886.53</v>
      </c>
      <c r="I25" s="28">
        <f t="shared" si="1"/>
        <v>490886.47</v>
      </c>
      <c r="J25" s="92">
        <f t="shared" si="1"/>
        <v>1949886.53</v>
      </c>
      <c r="K25" s="28">
        <f t="shared" si="1"/>
        <v>490886.47</v>
      </c>
      <c r="L25" s="92">
        <f t="shared" si="1"/>
        <v>1949886.53</v>
      </c>
    </row>
    <row r="27" spans="3:12" ht="15.75" x14ac:dyDescent="0.25">
      <c r="E27" s="101"/>
      <c r="F27" s="101"/>
      <c r="J27" s="38"/>
      <c r="K27" s="39"/>
      <c r="L27" s="39"/>
    </row>
    <row r="28" spans="3:12" ht="15.75" x14ac:dyDescent="0.25">
      <c r="E28" s="36"/>
      <c r="F28" s="36"/>
    </row>
    <row r="29" spans="3:12" ht="15.75" x14ac:dyDescent="0.25">
      <c r="E29" s="37"/>
      <c r="F29" s="37"/>
    </row>
    <row r="30" spans="3:12" ht="15.75" x14ac:dyDescent="0.25">
      <c r="E30" s="36"/>
      <c r="F30" s="36"/>
    </row>
  </sheetData>
  <sheetProtection formatCells="0" formatColumns="0" formatRows="0" insertColumns="0" insertRows="0" insertHyperlinks="0" sort="0"/>
  <mergeCells count="9">
    <mergeCell ref="C5:D5"/>
    <mergeCell ref="C6:D6"/>
    <mergeCell ref="G13:H13"/>
    <mergeCell ref="I13:J13"/>
    <mergeCell ref="K13:L13"/>
    <mergeCell ref="G8:L8"/>
    <mergeCell ref="G9:L12"/>
    <mergeCell ref="C14:D14"/>
    <mergeCell ref="C8:D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F81F-B8C3-4A38-A158-70B968B6ACFC}">
  <dimension ref="A1:AK20"/>
  <sheetViews>
    <sheetView workbookViewId="0">
      <selection activeCell="A18" sqref="A18"/>
    </sheetView>
  </sheetViews>
  <sheetFormatPr defaultRowHeight="15" x14ac:dyDescent="0.25"/>
  <cols>
    <col min="1" max="1" width="43" customWidth="1"/>
  </cols>
  <sheetData>
    <row r="1" spans="1:37" ht="36" customHeight="1" x14ac:dyDescent="0.25">
      <c r="A1" s="96" t="s">
        <v>101</v>
      </c>
    </row>
    <row r="2" spans="1:37" ht="15.75" thickBot="1" x14ac:dyDescent="0.3">
      <c r="A2" s="86"/>
    </row>
    <row r="3" spans="1:37" ht="15.75" thickBot="1" x14ac:dyDescent="0.3">
      <c r="B3" s="187" t="s">
        <v>2</v>
      </c>
      <c r="C3" s="188"/>
      <c r="D3" s="188"/>
      <c r="E3" s="188"/>
      <c r="F3" s="188"/>
      <c r="G3" s="188"/>
      <c r="H3" s="188"/>
      <c r="I3" s="188"/>
      <c r="J3" s="188"/>
      <c r="K3" s="188"/>
      <c r="L3" s="188"/>
      <c r="M3" s="189"/>
      <c r="N3" s="187" t="s">
        <v>3</v>
      </c>
      <c r="O3" s="188"/>
      <c r="P3" s="188"/>
      <c r="Q3" s="188"/>
      <c r="R3" s="188"/>
      <c r="S3" s="188"/>
      <c r="T3" s="188"/>
      <c r="U3" s="188"/>
      <c r="V3" s="188"/>
      <c r="W3" s="188"/>
      <c r="X3" s="188"/>
      <c r="Y3" s="189"/>
      <c r="Z3" s="187" t="s">
        <v>4</v>
      </c>
      <c r="AA3" s="188"/>
      <c r="AB3" s="188"/>
      <c r="AC3" s="188"/>
      <c r="AD3" s="188"/>
      <c r="AE3" s="188"/>
      <c r="AF3" s="188"/>
      <c r="AG3" s="188"/>
      <c r="AH3" s="188"/>
      <c r="AI3" s="188"/>
      <c r="AJ3" s="188"/>
      <c r="AK3" s="189"/>
    </row>
    <row r="4" spans="1:37" x14ac:dyDescent="0.25">
      <c r="A4" s="44" t="s">
        <v>102</v>
      </c>
      <c r="B4" s="85">
        <v>1</v>
      </c>
      <c r="C4" s="85">
        <v>2</v>
      </c>
      <c r="D4" s="85">
        <v>3</v>
      </c>
      <c r="E4" s="85">
        <v>4</v>
      </c>
      <c r="F4" s="85">
        <v>5</v>
      </c>
      <c r="G4" s="85">
        <v>6</v>
      </c>
      <c r="H4" s="85">
        <v>7</v>
      </c>
      <c r="I4" s="85">
        <v>8</v>
      </c>
      <c r="J4" s="85">
        <v>9</v>
      </c>
      <c r="K4" s="85">
        <v>10</v>
      </c>
      <c r="L4" s="85">
        <v>11</v>
      </c>
      <c r="M4" s="85">
        <v>12</v>
      </c>
      <c r="N4" s="85">
        <v>13</v>
      </c>
      <c r="O4" s="85">
        <v>14</v>
      </c>
      <c r="P4" s="85">
        <v>15</v>
      </c>
      <c r="Q4" s="85">
        <v>16</v>
      </c>
      <c r="R4" s="85">
        <v>17</v>
      </c>
      <c r="S4" s="85">
        <v>18</v>
      </c>
      <c r="T4" s="85">
        <v>19</v>
      </c>
      <c r="U4" s="85">
        <v>20</v>
      </c>
      <c r="V4" s="85">
        <v>21</v>
      </c>
      <c r="W4" s="85">
        <v>22</v>
      </c>
      <c r="X4" s="85">
        <v>23</v>
      </c>
      <c r="Y4" s="85">
        <v>24</v>
      </c>
      <c r="Z4" s="85">
        <v>25</v>
      </c>
      <c r="AA4" s="85">
        <v>26</v>
      </c>
      <c r="AB4" s="85">
        <v>27</v>
      </c>
      <c r="AC4" s="85">
        <v>28</v>
      </c>
      <c r="AD4" s="85">
        <v>29</v>
      </c>
      <c r="AE4" s="85">
        <v>30</v>
      </c>
      <c r="AF4" s="85">
        <v>31</v>
      </c>
      <c r="AG4" s="85">
        <v>32</v>
      </c>
      <c r="AH4" s="85">
        <v>33</v>
      </c>
      <c r="AI4" s="85">
        <v>34</v>
      </c>
      <c r="AJ4" s="85">
        <v>35</v>
      </c>
      <c r="AK4" s="85">
        <v>36</v>
      </c>
    </row>
    <row r="5" spans="1:37" x14ac:dyDescent="0.25">
      <c r="A5" s="4" t="s">
        <v>103</v>
      </c>
      <c r="B5" s="78"/>
      <c r="C5" s="81"/>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row>
    <row r="6" spans="1:37" x14ac:dyDescent="0.25">
      <c r="A6" s="4" t="s">
        <v>104</v>
      </c>
      <c r="B6" s="77"/>
      <c r="C6" s="78"/>
      <c r="D6" s="81"/>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row>
    <row r="7" spans="1:37" x14ac:dyDescent="0.25">
      <c r="A7" s="4" t="s">
        <v>105</v>
      </c>
      <c r="B7" s="77"/>
      <c r="C7" s="78"/>
      <c r="D7" s="78"/>
      <c r="E7" s="78"/>
      <c r="F7" s="78"/>
      <c r="G7" s="78"/>
      <c r="H7" s="78"/>
      <c r="I7" s="78"/>
      <c r="J7" s="78"/>
      <c r="K7" s="78"/>
      <c r="L7" s="78"/>
      <c r="M7" s="78"/>
      <c r="N7" s="78"/>
      <c r="O7" s="78"/>
      <c r="P7" s="78"/>
      <c r="Q7" s="78"/>
      <c r="R7" s="78"/>
      <c r="S7" s="81"/>
      <c r="T7" s="81"/>
      <c r="U7" s="81"/>
      <c r="V7" s="81"/>
      <c r="W7" s="81"/>
      <c r="X7" s="81"/>
      <c r="Y7" s="81"/>
      <c r="Z7" s="81"/>
      <c r="AA7" s="81"/>
      <c r="AB7" s="81"/>
      <c r="AC7" s="81"/>
      <c r="AD7" s="81"/>
      <c r="AE7" s="81"/>
      <c r="AF7" s="81"/>
      <c r="AG7" s="81"/>
      <c r="AH7" s="81"/>
      <c r="AI7" s="81"/>
      <c r="AJ7" s="81"/>
      <c r="AK7" s="81"/>
    </row>
    <row r="8" spans="1:37" x14ac:dyDescent="0.25">
      <c r="A8" s="4" t="s">
        <v>106</v>
      </c>
      <c r="B8" s="77"/>
      <c r="C8" s="78"/>
      <c r="D8" s="78"/>
      <c r="E8" s="78"/>
      <c r="F8" s="81"/>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row>
    <row r="9" spans="1:37" x14ac:dyDescent="0.25">
      <c r="A9" s="4" t="s">
        <v>107</v>
      </c>
      <c r="B9" s="77"/>
      <c r="C9" s="78"/>
      <c r="D9" s="78"/>
      <c r="E9" s="78"/>
      <c r="F9" s="81"/>
      <c r="G9" s="79"/>
      <c r="H9" s="79"/>
      <c r="I9" s="79"/>
      <c r="J9" s="79"/>
      <c r="K9" s="101"/>
      <c r="L9" s="101"/>
      <c r="M9" s="101"/>
      <c r="N9" s="101"/>
      <c r="O9" s="79"/>
      <c r="P9" s="79"/>
      <c r="Q9" s="79"/>
      <c r="R9" s="79"/>
      <c r="S9" s="79"/>
      <c r="T9" s="79"/>
      <c r="U9" s="79"/>
      <c r="V9" s="79"/>
      <c r="W9" s="79"/>
      <c r="X9" s="79"/>
      <c r="Y9" s="79"/>
      <c r="Z9" s="79"/>
      <c r="AA9" s="79"/>
      <c r="AB9" s="79"/>
      <c r="AC9" s="79"/>
      <c r="AD9" s="79"/>
      <c r="AE9" s="79"/>
      <c r="AF9" s="79"/>
      <c r="AG9" s="79"/>
      <c r="AH9" s="79"/>
      <c r="AI9" s="79"/>
      <c r="AJ9" s="79"/>
      <c r="AK9" s="79"/>
    </row>
    <row r="10" spans="1:37" x14ac:dyDescent="0.25">
      <c r="A10" s="4" t="s">
        <v>108</v>
      </c>
      <c r="B10" s="77"/>
      <c r="C10" s="78"/>
      <c r="D10" s="78"/>
      <c r="E10" s="78"/>
      <c r="F10" s="81"/>
      <c r="G10" s="79"/>
      <c r="H10" s="79"/>
      <c r="I10" s="79"/>
      <c r="J10" s="79"/>
      <c r="K10" s="101"/>
      <c r="L10" s="101"/>
      <c r="M10" s="101"/>
      <c r="N10" s="101"/>
      <c r="O10" s="79"/>
      <c r="P10" s="79"/>
      <c r="Q10" s="79"/>
      <c r="R10" s="79"/>
      <c r="S10" s="79"/>
      <c r="T10" s="79"/>
      <c r="U10" s="79"/>
      <c r="V10" s="79"/>
      <c r="W10" s="79"/>
      <c r="X10" s="79"/>
      <c r="Y10" s="79"/>
      <c r="Z10" s="79"/>
      <c r="AA10" s="79"/>
      <c r="AB10" s="79"/>
      <c r="AC10" s="79"/>
      <c r="AD10" s="79"/>
      <c r="AE10" s="79"/>
      <c r="AF10" s="79"/>
      <c r="AG10" s="79"/>
      <c r="AH10" s="79"/>
      <c r="AI10" s="79"/>
      <c r="AJ10" s="79"/>
      <c r="AK10" s="79"/>
    </row>
    <row r="11" spans="1:37" x14ac:dyDescent="0.25">
      <c r="A11" s="4" t="s">
        <v>109</v>
      </c>
      <c r="B11" s="77"/>
      <c r="C11" s="78"/>
      <c r="D11" s="78"/>
      <c r="E11" s="78"/>
      <c r="F11" s="78"/>
      <c r="G11" s="78"/>
      <c r="H11" s="78"/>
      <c r="I11" s="78"/>
      <c r="J11" s="81"/>
      <c r="O11" s="79"/>
      <c r="P11" s="79"/>
      <c r="Q11" s="79"/>
      <c r="R11" s="79"/>
      <c r="S11" s="79"/>
      <c r="T11" s="79"/>
      <c r="U11" s="79"/>
      <c r="V11" s="79"/>
      <c r="W11" s="79"/>
      <c r="X11" s="79"/>
      <c r="Y11" s="79"/>
      <c r="Z11" s="79"/>
      <c r="AA11" s="79"/>
      <c r="AB11" s="79"/>
      <c r="AC11" s="79"/>
      <c r="AD11" s="79"/>
      <c r="AE11" s="79"/>
      <c r="AF11" s="79"/>
      <c r="AG11" s="79"/>
      <c r="AH11" s="79"/>
      <c r="AI11" s="79"/>
      <c r="AJ11" s="79"/>
      <c r="AK11" s="79"/>
    </row>
    <row r="12" spans="1:37" x14ac:dyDescent="0.25">
      <c r="A12" s="4" t="s">
        <v>110</v>
      </c>
      <c r="B12" s="79"/>
      <c r="C12" s="79"/>
      <c r="D12" s="79"/>
      <c r="E12" s="79"/>
      <c r="F12" s="79"/>
      <c r="G12" s="79"/>
      <c r="H12" s="79"/>
      <c r="I12" s="79"/>
      <c r="J12" s="77"/>
      <c r="K12" s="78"/>
      <c r="L12" s="78"/>
      <c r="M12" s="78"/>
      <c r="N12" s="78"/>
      <c r="O12" s="78"/>
      <c r="P12" s="78"/>
      <c r="Q12" s="81"/>
      <c r="R12" s="79"/>
      <c r="S12" s="79"/>
      <c r="T12" s="79"/>
      <c r="U12" s="79"/>
      <c r="V12" s="79"/>
      <c r="W12" s="79"/>
      <c r="X12" s="79"/>
      <c r="Y12" s="79"/>
      <c r="Z12" s="79"/>
      <c r="AA12" s="79"/>
      <c r="AB12" s="79"/>
      <c r="AC12" s="79"/>
      <c r="AD12" s="79"/>
      <c r="AE12" s="79"/>
      <c r="AF12" s="79"/>
      <c r="AG12" s="79"/>
      <c r="AH12" s="79"/>
      <c r="AI12" s="79"/>
      <c r="AJ12" s="79"/>
      <c r="AK12" s="79"/>
    </row>
    <row r="13" spans="1:37" x14ac:dyDescent="0.25">
      <c r="A13" s="4" t="s">
        <v>111</v>
      </c>
      <c r="B13" s="79"/>
      <c r="C13" s="79"/>
      <c r="D13" s="79"/>
      <c r="E13" s="79"/>
      <c r="F13" s="79"/>
      <c r="G13" s="79"/>
      <c r="H13" s="79"/>
      <c r="I13" s="79"/>
      <c r="J13" s="79"/>
      <c r="K13" s="79"/>
      <c r="L13" s="79"/>
      <c r="M13" s="79"/>
      <c r="N13" s="79"/>
      <c r="O13" s="79"/>
      <c r="P13" s="79"/>
      <c r="Q13" s="77"/>
      <c r="R13" s="78"/>
      <c r="S13" s="81"/>
      <c r="T13" s="81"/>
      <c r="U13" s="81"/>
      <c r="V13" s="81"/>
      <c r="W13" s="81"/>
      <c r="X13" s="81"/>
      <c r="Y13" s="81"/>
      <c r="Z13" s="81"/>
      <c r="AA13" s="81"/>
      <c r="AB13" s="81"/>
      <c r="AC13" s="81"/>
      <c r="AD13" s="81"/>
      <c r="AE13" s="81"/>
      <c r="AF13" s="81"/>
      <c r="AG13" s="81"/>
      <c r="AH13" s="81"/>
      <c r="AI13" s="81"/>
      <c r="AJ13" s="81"/>
      <c r="AK13" s="81"/>
    </row>
    <row r="14" spans="1:37" x14ac:dyDescent="0.25">
      <c r="B14" s="101"/>
      <c r="C14" s="101"/>
      <c r="D14" s="101"/>
      <c r="E14" s="101"/>
      <c r="F14" s="101"/>
      <c r="G14" s="101"/>
      <c r="H14" s="101"/>
      <c r="I14" s="101"/>
      <c r="J14" s="101"/>
      <c r="K14" s="101"/>
      <c r="L14" s="101"/>
      <c r="M14" s="101"/>
      <c r="N14" s="101"/>
      <c r="O14" s="101"/>
      <c r="P14" s="101"/>
      <c r="Q14" s="87"/>
      <c r="R14" s="88"/>
      <c r="S14" s="89"/>
      <c r="T14" s="89"/>
      <c r="U14" s="89"/>
      <c r="V14" s="89"/>
      <c r="W14" s="89"/>
      <c r="X14" s="89"/>
      <c r="Y14" s="89"/>
      <c r="Z14" s="89"/>
      <c r="AA14" s="89"/>
      <c r="AB14" s="89"/>
      <c r="AC14" s="89"/>
      <c r="AD14" s="89"/>
      <c r="AE14" s="89"/>
      <c r="AF14" s="89"/>
      <c r="AG14" s="89"/>
      <c r="AH14" s="89"/>
      <c r="AI14" s="89"/>
      <c r="AJ14" s="89"/>
      <c r="AK14" s="89"/>
    </row>
    <row r="15" spans="1:37" x14ac:dyDescent="0.25">
      <c r="B15" s="101"/>
      <c r="C15" s="101"/>
      <c r="D15" s="101"/>
      <c r="E15" s="101"/>
      <c r="F15" s="101"/>
      <c r="G15" s="101"/>
      <c r="H15" s="101"/>
      <c r="I15" s="101"/>
      <c r="J15" s="101"/>
      <c r="K15" s="101"/>
      <c r="L15" s="101"/>
      <c r="M15" s="101"/>
      <c r="N15" s="101"/>
      <c r="O15" s="101"/>
      <c r="P15" s="101"/>
      <c r="Q15" s="101"/>
      <c r="R15" s="101"/>
      <c r="S15" s="101"/>
    </row>
    <row r="16" spans="1:37" x14ac:dyDescent="0.25">
      <c r="A16" s="4" t="s">
        <v>112</v>
      </c>
      <c r="B16" s="77"/>
      <c r="C16" s="101"/>
      <c r="D16" s="101"/>
      <c r="E16" s="101"/>
      <c r="F16" s="101"/>
      <c r="G16" s="101"/>
      <c r="H16" s="101"/>
      <c r="I16" s="101"/>
      <c r="J16" s="101"/>
      <c r="K16" s="101"/>
      <c r="L16" s="101"/>
      <c r="M16" s="101"/>
      <c r="N16" s="101"/>
      <c r="O16" s="101"/>
      <c r="P16" s="101"/>
      <c r="Q16" s="101"/>
      <c r="R16" s="101"/>
      <c r="S16" s="101"/>
    </row>
    <row r="17" spans="1:19" x14ac:dyDescent="0.25">
      <c r="A17" s="4" t="s">
        <v>113</v>
      </c>
      <c r="B17" s="78"/>
      <c r="C17" s="101"/>
      <c r="D17" s="101"/>
      <c r="E17" s="101"/>
      <c r="F17" s="101"/>
      <c r="G17" s="101"/>
      <c r="H17" s="101"/>
      <c r="I17" s="101"/>
      <c r="J17" s="101"/>
      <c r="K17" s="101"/>
      <c r="L17" s="101"/>
      <c r="M17" s="101"/>
      <c r="N17" s="101"/>
      <c r="O17" s="101"/>
      <c r="P17" s="101"/>
      <c r="Q17" s="101"/>
      <c r="R17" s="101"/>
      <c r="S17" s="101"/>
    </row>
    <row r="18" spans="1:19" x14ac:dyDescent="0.25">
      <c r="A18" s="4" t="s">
        <v>114</v>
      </c>
      <c r="B18" s="81"/>
      <c r="C18" s="101"/>
      <c r="D18" s="101"/>
      <c r="E18" s="101"/>
      <c r="F18" s="101"/>
      <c r="G18" s="101"/>
      <c r="H18" s="101"/>
      <c r="I18" s="101"/>
      <c r="J18" s="101"/>
      <c r="K18" s="101"/>
      <c r="L18" s="101"/>
      <c r="M18" s="101"/>
      <c r="N18" s="101"/>
      <c r="O18" s="101"/>
      <c r="P18" s="101"/>
      <c r="Q18" s="101"/>
      <c r="R18" s="101"/>
      <c r="S18" s="101"/>
    </row>
    <row r="19" spans="1:19" x14ac:dyDescent="0.25">
      <c r="B19" s="101"/>
      <c r="C19" s="101"/>
      <c r="D19" s="101"/>
      <c r="E19" s="101"/>
      <c r="F19" s="101"/>
      <c r="G19" s="101"/>
      <c r="H19" s="101"/>
      <c r="I19" s="101"/>
      <c r="J19" s="101"/>
      <c r="K19" s="101"/>
      <c r="L19" s="101"/>
      <c r="M19" s="101"/>
      <c r="N19" s="101"/>
      <c r="O19" s="101"/>
      <c r="P19" s="101"/>
      <c r="Q19" s="101"/>
      <c r="R19" s="101"/>
      <c r="S19" s="101"/>
    </row>
    <row r="20" spans="1:19" x14ac:dyDescent="0.25">
      <c r="B20" s="101"/>
      <c r="C20" s="101"/>
      <c r="D20" s="101"/>
      <c r="E20" s="101"/>
      <c r="F20" s="101"/>
      <c r="G20" s="101"/>
      <c r="H20" s="101"/>
      <c r="I20" s="101"/>
      <c r="J20" s="101"/>
      <c r="K20" s="101"/>
      <c r="L20" s="101"/>
      <c r="M20" s="101"/>
      <c r="N20" s="101"/>
      <c r="O20" s="101"/>
      <c r="P20" s="101"/>
      <c r="Q20" s="101"/>
      <c r="R20" s="101"/>
      <c r="S20" s="101"/>
    </row>
  </sheetData>
  <mergeCells count="3">
    <mergeCell ref="B3:M3"/>
    <mergeCell ref="N3:Y3"/>
    <mergeCell ref="Z3:AK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73CC0C72E03C4A8BB56E13E508414A" ma:contentTypeVersion="14" ma:contentTypeDescription="Create a new document." ma:contentTypeScope="" ma:versionID="5c75b8837fef661a8cdc594164429aea">
  <xsd:schema xmlns:xsd="http://www.w3.org/2001/XMLSchema" xmlns:xs="http://www.w3.org/2001/XMLSchema" xmlns:p="http://schemas.microsoft.com/office/2006/metadata/properties" xmlns:ns2="6d63d231-da74-48e5-ad7d-7fe4f37d77d8" xmlns:ns3="61cb9e49-5e8b-4c22-98c1-a2dbd0ddadca" targetNamespace="http://schemas.microsoft.com/office/2006/metadata/properties" ma:root="true" ma:fieldsID="b24927baecf7eeb33dba9e514016cd2a" ns2:_="" ns3:_="">
    <xsd:import namespace="6d63d231-da74-48e5-ad7d-7fe4f37d77d8"/>
    <xsd:import namespace="61cb9e49-5e8b-4c22-98c1-a2dbd0ddad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3d231-da74-48e5-ad7d-7fe4f37d7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cb9e49-5e8b-4c22-98c1-a2dbd0ddad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b3b4b98-ef06-4b6a-849c-3db4a5244600}" ma:internalName="TaxCatchAll" ma:showField="CatchAllData" ma:web="61cb9e49-5e8b-4c22-98c1-a2dbd0ddad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1cb9e49-5e8b-4c22-98c1-a2dbd0ddadca">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lcf76f155ced4ddcb4097134ff3c332f xmlns="6d63d231-da74-48e5-ad7d-7fe4f37d77d8">
      <Terms xmlns="http://schemas.microsoft.com/office/infopath/2007/PartnerControls"/>
    </lcf76f155ced4ddcb4097134ff3c332f>
    <TaxCatchAll xmlns="61cb9e49-5e8b-4c22-98c1-a2dbd0ddadca" xsi:nil="true"/>
  </documentManagement>
</p:properties>
</file>

<file path=customXml/itemProps1.xml><?xml version="1.0" encoding="utf-8"?>
<ds:datastoreItem xmlns:ds="http://schemas.openxmlformats.org/officeDocument/2006/customXml" ds:itemID="{601ED3FD-FBAB-4612-AEC1-ED2FD7A92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3d231-da74-48e5-ad7d-7fe4f37d77d8"/>
    <ds:schemaRef ds:uri="61cb9e49-5e8b-4c22-98c1-a2dbd0dda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3.xml><?xml version="1.0" encoding="utf-8"?>
<ds:datastoreItem xmlns:ds="http://schemas.openxmlformats.org/officeDocument/2006/customXml" ds:itemID="{D6E7FDAA-7FFD-42E4-81EF-E494214D6E08}">
  <ds:schemaRefs>
    <ds:schemaRef ds:uri="http://schemas.microsoft.com/office/2006/metadata/properties"/>
    <ds:schemaRef ds:uri="http://schemas.microsoft.com/office/infopath/2007/PartnerControls"/>
    <ds:schemaRef ds:uri="61cb9e49-5e8b-4c22-98c1-a2dbd0ddadca"/>
    <ds:schemaRef ds:uri="6d63d231-da74-48e5-ad7d-7fe4f37d77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EDA Disclaimer &amp; Instructions</vt:lpstr>
      <vt:lpstr>Staffing Plan</vt:lpstr>
      <vt:lpstr>Budget Narrative</vt:lpstr>
      <vt:lpstr>Subawards</vt:lpstr>
      <vt:lpstr>Budget Overview</vt:lpstr>
      <vt:lpstr>Timeline</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Kosty, Amanda (Federal)</cp:lastModifiedBy>
  <cp:revision/>
  <dcterms:created xsi:type="dcterms:W3CDTF">2018-08-30T16:43:31Z</dcterms:created>
  <dcterms:modified xsi:type="dcterms:W3CDTF">2023-07-10T21:44:13Z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0x010100CA73CC0C72E03C4A8BB56E13E508414A</vt:lpwstr>
  </property>
  <property fmtid="{D5CDD505-2E9C-101B-9397-08002B2CF9AE}" pid="3" name="MediaServiceImageTags">
    <vt:lpwstr/>
  </property>
</Properties>
</file>